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45" windowWidth="12000" windowHeight="6420" tabRatio="959" activeTab="1"/>
  </bookViews>
  <sheets>
    <sheet name="Фінплан - зведені показники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'1.Фінансовий результат'!$11:$11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_xlnm.Print_Titles" localSheetId="0">'Фінплан - зведені показники'!$8:$8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результат'!$A$1:$J$92</definedName>
    <definedName name="_xlnm.Print_Area" localSheetId="2">'2. Розрахунки з бюджетом'!$A$1:$J$39</definedName>
    <definedName name="_xlnm.Print_Area" localSheetId="3">'3. Рух грошових коштів'!$A$1:$J$73</definedName>
    <definedName name="_xlnm.Print_Area" localSheetId="4">'4. Кап. інвестиції'!$A$1:$J$19</definedName>
    <definedName name="_xlnm.Print_Area" localSheetId="5">'5. Інша інформація'!$A$77:$AC$123</definedName>
    <definedName name="_xlnm.Print_Area" localSheetId="0">'Фінплан - зведені показники'!$A$1:$J$45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B14" i="10"/>
  <c r="C14"/>
  <c r="D14"/>
  <c r="E14"/>
  <c r="B21"/>
  <c r="C21"/>
  <c r="D21"/>
  <c r="E21"/>
  <c r="B25"/>
  <c r="C25"/>
  <c r="D25"/>
  <c r="E25"/>
  <c r="B29"/>
  <c r="C29"/>
  <c r="D29"/>
  <c r="E29"/>
  <c r="B33"/>
  <c r="C33"/>
  <c r="D33"/>
  <c r="E33"/>
  <c r="G82"/>
  <c r="G83"/>
  <c r="G84"/>
  <c r="G85"/>
  <c r="G86"/>
  <c r="H94"/>
  <c r="H95"/>
  <c r="H96"/>
  <c r="H97"/>
  <c r="H98"/>
  <c r="E107"/>
  <c r="J107"/>
  <c r="O107"/>
  <c r="T107"/>
  <c r="Y107"/>
  <c r="Z107"/>
  <c r="AA107"/>
  <c r="AB107"/>
  <c r="AC107"/>
  <c r="E108"/>
  <c r="J108"/>
  <c r="O108"/>
  <c r="T108"/>
  <c r="Y108"/>
  <c r="Z108"/>
  <c r="AA108"/>
  <c r="AB108"/>
  <c r="AC108"/>
  <c r="E109"/>
  <c r="J109"/>
  <c r="O109"/>
  <c r="T109"/>
  <c r="Y109"/>
  <c r="Z109"/>
  <c r="AA109"/>
  <c r="AB109"/>
  <c r="AC109"/>
  <c r="E110"/>
  <c r="J110"/>
  <c r="O110"/>
  <c r="T110"/>
  <c r="Y110"/>
  <c r="Z110"/>
  <c r="AA110"/>
  <c r="AB110"/>
  <c r="AC110"/>
  <c r="E111"/>
  <c r="J111"/>
  <c r="O111"/>
  <c r="T111"/>
  <c r="Y111"/>
  <c r="Z111"/>
  <c r="AA111"/>
  <c r="AB111"/>
  <c r="AC111"/>
  <c r="G112"/>
  <c r="L112"/>
  <c r="Q112"/>
  <c r="V112"/>
  <c r="J9" i="3"/>
  <c r="G9"/>
  <c r="H9"/>
  <c r="J88" i="2"/>
  <c r="I88"/>
  <c r="H88"/>
  <c r="G88"/>
  <c r="F28"/>
  <c r="F34" i="19"/>
  <c r="F33"/>
  <c r="F28"/>
  <c r="F21"/>
  <c r="G24"/>
  <c r="F11"/>
  <c r="H87" i="2"/>
  <c r="I87"/>
  <c r="J87"/>
  <c r="G87"/>
  <c r="F87"/>
  <c r="H86"/>
  <c r="I86"/>
  <c r="J86"/>
  <c r="G86"/>
  <c r="F86"/>
  <c r="H85"/>
  <c r="I85"/>
  <c r="J85"/>
  <c r="G85"/>
  <c r="F85"/>
  <c r="F75"/>
  <c r="F49"/>
  <c r="I9" i="3"/>
  <c r="F68" i="2"/>
  <c r="F61"/>
  <c r="F57"/>
  <c r="F55"/>
  <c r="F53"/>
  <c r="F38"/>
  <c r="F40"/>
  <c r="F26"/>
  <c r="F25"/>
  <c r="F24"/>
  <c r="F43"/>
  <c r="F42"/>
  <c r="F41"/>
  <c r="F23"/>
  <c r="H30"/>
  <c r="F31"/>
  <c r="J30"/>
  <c r="I30"/>
  <c r="G30"/>
  <c r="F30"/>
  <c r="F14"/>
  <c r="E30"/>
  <c r="D30"/>
  <c r="C30"/>
  <c r="D38" i="14"/>
  <c r="D37"/>
  <c r="D36"/>
  <c r="D35"/>
  <c r="D34"/>
  <c r="D31"/>
  <c r="D29"/>
  <c r="D28"/>
  <c r="D27"/>
  <c r="D26"/>
  <c r="D23"/>
  <c r="D21"/>
  <c r="D20"/>
  <c r="D19"/>
  <c r="D18"/>
  <c r="D13"/>
  <c r="D9" i="3"/>
  <c r="D41" i="14" s="1"/>
  <c r="D69" i="18"/>
  <c r="D68"/>
  <c r="D39" i="14" s="1"/>
  <c r="D24" i="19"/>
  <c r="D30" i="14"/>
  <c r="D82" i="2"/>
  <c r="D89"/>
  <c r="D63"/>
  <c r="D16" i="14"/>
  <c r="D56" i="2"/>
  <c r="D15" i="14"/>
  <c r="D33" i="2"/>
  <c r="D14" i="14"/>
  <c r="D20" i="2"/>
  <c r="D11" i="14"/>
  <c r="D13" i="2"/>
  <c r="D19"/>
  <c r="E38" i="14"/>
  <c r="E37"/>
  <c r="E36"/>
  <c r="E35"/>
  <c r="E34"/>
  <c r="E31"/>
  <c r="E29"/>
  <c r="E28"/>
  <c r="E27"/>
  <c r="E26"/>
  <c r="E23"/>
  <c r="E21"/>
  <c r="E20"/>
  <c r="E19"/>
  <c r="E18"/>
  <c r="E13"/>
  <c r="C9" i="3"/>
  <c r="E9"/>
  <c r="E41" i="14"/>
  <c r="F9" i="3"/>
  <c r="F10"/>
  <c r="F11"/>
  <c r="F12"/>
  <c r="F13"/>
  <c r="F14"/>
  <c r="C69" i="18"/>
  <c r="C68"/>
  <c r="C39" i="14"/>
  <c r="E69" i="18"/>
  <c r="E68" s="1"/>
  <c r="E39" i="14" s="1"/>
  <c r="F69" i="18"/>
  <c r="F68" s="1"/>
  <c r="F39" i="14" s="1"/>
  <c r="G69" i="18"/>
  <c r="G68" s="1"/>
  <c r="G39" i="14" s="1"/>
  <c r="H69" i="18"/>
  <c r="H68" s="1"/>
  <c r="H39" i="14" s="1"/>
  <c r="I69" i="18"/>
  <c r="I68" s="1"/>
  <c r="I39" i="14" s="1"/>
  <c r="J69" i="18"/>
  <c r="J68" s="1"/>
  <c r="J39" i="14" s="1"/>
  <c r="C24" i="19"/>
  <c r="E24"/>
  <c r="E30" i="14"/>
  <c r="F24" i="19"/>
  <c r="H24"/>
  <c r="I24"/>
  <c r="J24"/>
  <c r="C35"/>
  <c r="E35"/>
  <c r="E32" i="14"/>
  <c r="F35" i="19"/>
  <c r="G35"/>
  <c r="H35"/>
  <c r="I35"/>
  <c r="J35"/>
  <c r="C13" i="2"/>
  <c r="E13"/>
  <c r="F13"/>
  <c r="G13"/>
  <c r="H13"/>
  <c r="I13"/>
  <c r="J13"/>
  <c r="C19"/>
  <c r="C79"/>
  <c r="E19"/>
  <c r="E79"/>
  <c r="E10" i="14"/>
  <c r="F19" i="2"/>
  <c r="G19"/>
  <c r="G79"/>
  <c r="H19"/>
  <c r="H79"/>
  <c r="I19"/>
  <c r="I79"/>
  <c r="J19"/>
  <c r="J79"/>
  <c r="C20"/>
  <c r="E20"/>
  <c r="E11" i="14"/>
  <c r="F20" i="2"/>
  <c r="G20"/>
  <c r="H20"/>
  <c r="I20"/>
  <c r="J20"/>
  <c r="C29"/>
  <c r="E29"/>
  <c r="E12" i="14"/>
  <c r="F29" i="2"/>
  <c r="G29"/>
  <c r="H29"/>
  <c r="I29"/>
  <c r="J29"/>
  <c r="C33"/>
  <c r="E33"/>
  <c r="E14" i="14"/>
  <c r="F33" i="2"/>
  <c r="G33"/>
  <c r="H33"/>
  <c r="I33"/>
  <c r="J33"/>
  <c r="C56"/>
  <c r="E56"/>
  <c r="E15" i="14"/>
  <c r="F56" i="2"/>
  <c r="G56"/>
  <c r="H56"/>
  <c r="I56"/>
  <c r="J56"/>
  <c r="C63"/>
  <c r="E63"/>
  <c r="E16" i="14"/>
  <c r="F63" i="2"/>
  <c r="G63"/>
  <c r="H63"/>
  <c r="I63"/>
  <c r="J63"/>
  <c r="C69"/>
  <c r="C74"/>
  <c r="E69"/>
  <c r="E74"/>
  <c r="E17" i="14"/>
  <c r="G69" i="2"/>
  <c r="G74"/>
  <c r="H69"/>
  <c r="H74"/>
  <c r="I69"/>
  <c r="I74"/>
  <c r="J69"/>
  <c r="J74"/>
  <c r="C82"/>
  <c r="E82"/>
  <c r="F82"/>
  <c r="G82"/>
  <c r="H82"/>
  <c r="I82"/>
  <c r="J82"/>
  <c r="C89"/>
  <c r="E89"/>
  <c r="G89"/>
  <c r="H89"/>
  <c r="I89"/>
  <c r="J89"/>
  <c r="B10" i="14"/>
  <c r="C10"/>
  <c r="F10"/>
  <c r="G10"/>
  <c r="H10"/>
  <c r="I10"/>
  <c r="J10"/>
  <c r="B11"/>
  <c r="C11"/>
  <c r="F11"/>
  <c r="G11"/>
  <c r="H11"/>
  <c r="I11"/>
  <c r="J11"/>
  <c r="B12"/>
  <c r="C12"/>
  <c r="F12"/>
  <c r="G12"/>
  <c r="H12"/>
  <c r="I12"/>
  <c r="J12"/>
  <c r="B13"/>
  <c r="C13"/>
  <c r="G13"/>
  <c r="H13"/>
  <c r="I13"/>
  <c r="J13"/>
  <c r="B14"/>
  <c r="C14"/>
  <c r="F14"/>
  <c r="G14"/>
  <c r="H14"/>
  <c r="I14"/>
  <c r="J14"/>
  <c r="B15"/>
  <c r="C15"/>
  <c r="F15"/>
  <c r="G15"/>
  <c r="H15"/>
  <c r="I15"/>
  <c r="J15"/>
  <c r="B16"/>
  <c r="C16"/>
  <c r="F16"/>
  <c r="G16"/>
  <c r="H16"/>
  <c r="I16"/>
  <c r="J16"/>
  <c r="B17"/>
  <c r="C17"/>
  <c r="G17"/>
  <c r="H17"/>
  <c r="I17"/>
  <c r="J17"/>
  <c r="B18"/>
  <c r="C18"/>
  <c r="F18"/>
  <c r="G18"/>
  <c r="H18"/>
  <c r="I18"/>
  <c r="J18"/>
  <c r="B19"/>
  <c r="C19"/>
  <c r="F19"/>
  <c r="G19"/>
  <c r="H19"/>
  <c r="I19"/>
  <c r="J19"/>
  <c r="B20"/>
  <c r="C20"/>
  <c r="F20"/>
  <c r="G20"/>
  <c r="H20"/>
  <c r="I20"/>
  <c r="J20"/>
  <c r="B21"/>
  <c r="C21"/>
  <c r="F21"/>
  <c r="G21"/>
  <c r="H21"/>
  <c r="I21"/>
  <c r="J21"/>
  <c r="B22"/>
  <c r="B23"/>
  <c r="C23"/>
  <c r="F23"/>
  <c r="G23"/>
  <c r="H23"/>
  <c r="I23"/>
  <c r="J23"/>
  <c r="B24"/>
  <c r="B26"/>
  <c r="C26"/>
  <c r="F26"/>
  <c r="G26"/>
  <c r="H26"/>
  <c r="I26"/>
  <c r="J26"/>
  <c r="B27"/>
  <c r="C27"/>
  <c r="F27"/>
  <c r="G27"/>
  <c r="H27"/>
  <c r="I27"/>
  <c r="J27"/>
  <c r="B28"/>
  <c r="C28"/>
  <c r="F28"/>
  <c r="G28"/>
  <c r="H28"/>
  <c r="I28"/>
  <c r="J28"/>
  <c r="B29"/>
  <c r="C29"/>
  <c r="F29"/>
  <c r="G29"/>
  <c r="H29"/>
  <c r="I29"/>
  <c r="J29"/>
  <c r="B30"/>
  <c r="C30"/>
  <c r="F30"/>
  <c r="G30"/>
  <c r="H30"/>
  <c r="I30"/>
  <c r="J30"/>
  <c r="B31"/>
  <c r="C31"/>
  <c r="F31"/>
  <c r="G31"/>
  <c r="H31"/>
  <c r="I31"/>
  <c r="J31"/>
  <c r="B32"/>
  <c r="C32"/>
  <c r="F32"/>
  <c r="G32"/>
  <c r="H32"/>
  <c r="I32"/>
  <c r="J32"/>
  <c r="B34"/>
  <c r="C34"/>
  <c r="F34"/>
  <c r="G34"/>
  <c r="H34"/>
  <c r="I34"/>
  <c r="J34"/>
  <c r="B35"/>
  <c r="C35"/>
  <c r="F35"/>
  <c r="G35"/>
  <c r="H35"/>
  <c r="I35"/>
  <c r="J35"/>
  <c r="B36"/>
  <c r="C36"/>
  <c r="F36"/>
  <c r="G36"/>
  <c r="H36"/>
  <c r="I36"/>
  <c r="J36"/>
  <c r="B37"/>
  <c r="C37"/>
  <c r="F37"/>
  <c r="G37"/>
  <c r="H37"/>
  <c r="I37"/>
  <c r="J37"/>
  <c r="B38"/>
  <c r="C38"/>
  <c r="F38"/>
  <c r="G38"/>
  <c r="H38"/>
  <c r="I38"/>
  <c r="J38"/>
  <c r="B39"/>
  <c r="B41"/>
  <c r="C41"/>
  <c r="F41"/>
  <c r="G41"/>
  <c r="H41"/>
  <c r="I41"/>
  <c r="J41"/>
  <c r="J80" i="2"/>
  <c r="I80"/>
  <c r="H80"/>
  <c r="G80"/>
  <c r="F80"/>
  <c r="E80"/>
  <c r="C80"/>
  <c r="J10" i="18"/>
  <c r="J77" i="2"/>
  <c r="J24" i="14"/>
  <c r="J22"/>
  <c r="I10" i="18"/>
  <c r="I77" i="2"/>
  <c r="I24" i="14"/>
  <c r="I22"/>
  <c r="H10" i="18"/>
  <c r="H77" i="2"/>
  <c r="H24" i="14"/>
  <c r="H22"/>
  <c r="G10" i="18"/>
  <c r="G77" i="2"/>
  <c r="G24" i="14"/>
  <c r="G22"/>
  <c r="E22"/>
  <c r="E77" i="2"/>
  <c r="E24" i="14"/>
  <c r="E10" i="18"/>
  <c r="D10" i="14"/>
  <c r="D79" i="2"/>
  <c r="D29"/>
  <c r="D80"/>
  <c r="C10" i="18"/>
  <c r="C77" i="2"/>
  <c r="C24" i="14"/>
  <c r="C22"/>
  <c r="D12"/>
  <c r="D69" i="2"/>
  <c r="D17" i="14"/>
  <c r="D74" i="2"/>
  <c r="D22" i="14"/>
  <c r="D10" i="18"/>
  <c r="D77" i="2"/>
  <c r="D24" i="14"/>
  <c r="D35" i="19"/>
  <c r="D32" i="14"/>
  <c r="F89" i="2"/>
  <c r="F79"/>
  <c r="F69"/>
  <c r="F13" i="14"/>
  <c r="F74" i="2"/>
  <c r="F17" i="14"/>
  <c r="F10" i="18"/>
  <c r="F77" i="2"/>
  <c r="F24" i="14"/>
  <c r="F22"/>
</calcChain>
</file>

<file path=xl/sharedStrings.xml><?xml version="1.0" encoding="utf-8"?>
<sst xmlns="http://schemas.openxmlformats.org/spreadsheetml/2006/main" count="476" uniqueCount="328">
  <si>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</si>
  <si>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</si>
  <si>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</si>
  <si>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</si>
  <si>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</si>
  <si>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</si>
  <si>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</si>
  <si>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</si>
  <si>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</si>
  <si>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</si>
  <si>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</si>
  <si>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</si>
  <si>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</si>
  <si>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</si>
  <si>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</si>
  <si>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</si>
  <si>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</si>
  <si>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</si>
  <si>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</si>
  <si>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</si>
  <si>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</si>
  <si>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</si>
  <si>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</si>
  <si>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</si>
  <si>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</si>
  <si>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</si>
  <si>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</si>
  <si>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</si>
  <si>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</si>
  <si>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</si>
  <si>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</si>
  <si>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</si>
  <si>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</si>
  <si>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</si>
  <si>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</si>
  <si>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</si>
  <si>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</si>
  <si>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</si>
  <si>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</si>
  <si>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</si>
  <si>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</si>
  <si>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</si>
  <si>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</si>
  <si>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</si>
  <si>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</si>
  <si>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</si>
  <si>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</si>
  <si>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</si>
  <si>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</si>
  <si>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</si>
  <si>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</si>
  <si>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</si>
  <si>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</si>
  <si>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</si>
  <si>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</si>
  <si>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</si>
  <si>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</si>
  <si>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</si>
  <si>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</si>
  <si>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</si>
  <si>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</si>
  <si>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</si>
  <si>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</si>
  <si>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</si>
  <si>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</si>
  <si>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</si>
  <si>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</si>
  <si>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</si>
  <si>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</si>
  <si>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</si>
  <si>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</si>
  <si>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</si>
  <si>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</si>
  <si>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</si>
  <si>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кінець ______ року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</si>
  <si>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</si>
  <si>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</si>
  <si>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</si>
  <si>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</si>
  <si>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</si>
  <si>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</si>
  <si>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</si>
  <si>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</si>
  <si>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</si>
  <si>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</si>
  <si>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</si>
  <si>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</si>
  <si>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</si>
  <si>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</si>
  <si>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</si>
  <si>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</si>
  <si>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</si>
  <si>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</si>
  <si>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</si>
  <si>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</si>
  <si>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</si>
  <si>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</si>
  <si>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</si>
  <si>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</si>
  <si>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</si>
  <si>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</si>
  <si>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</si>
  <si>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</si>
  <si>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</si>
  <si>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</si>
  <si>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</si>
  <si>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</si>
  <si>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</si>
  <si>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</si>
  <si>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</si>
  <si>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______________________________________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</si>
  <si>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</si>
  <si>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</si>
  <si>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</si>
  <si>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</si>
  <si>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</si>
  <si>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</si>
  <si>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</si>
  <si>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</si>
  <si>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</si>
  <si>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</si>
  <si>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</si>
  <si>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</si>
  <si>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</si>
  <si>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</si>
  <si>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</si>
  <si>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</si>
  <si>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</si>
  <si>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</si>
  <si>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</si>
  <si>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</si>
  <si>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</si>
  <si>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</si>
  <si>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</si>
  <si>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</si>
  <si>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</si>
  <si>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</si>
  <si>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</si>
  <si>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</si>
  <si>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</si>
  <si>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</si>
  <si>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</si>
  <si>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</si>
  <si>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</si>
  <si>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</si>
  <si>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</si>
  <si>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</si>
  <si>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</si>
  <si>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</si>
  <si>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</si>
  <si>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</si>
  <si>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</si>
  <si>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</si>
  <si>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</si>
  <si>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</si>
  <si>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</si>
  <si>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</si>
  <si>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</si>
  <si>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</si>
  <si>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</si>
  <si>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</si>
  <si>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</si>
  <si>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</si>
  <si>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</si>
  <si>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</si>
  <si>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</si>
  <si>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</si>
  <si>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</si>
  <si>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</si>
  <si>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</si>
  <si>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</si>
  <si>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</si>
  <si>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</si>
  <si>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</si>
  <si>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</si>
  <si>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</si>
  <si>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</si>
  <si>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</si>
  <si>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</si>
  <si>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</si>
  <si>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</si>
  <si>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</si>
  <si>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</si>
  <si>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</si>
  <si>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</si>
  <si>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</si>
  <si>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</si>
  <si>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</si>
  <si>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</si>
  <si>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</si>
  <si>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</si>
  <si>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</si>
  <si>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</si>
  <si>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</si>
  <si>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</si>
  <si>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</si>
  <si>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</si>
  <si>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</si>
  <si>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</si>
  <si>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</si>
  <si>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</si>
  <si>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</si>
  <si>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</si>
  <si>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</si>
  <si>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</si>
  <si>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(підпис)</t>
  </si>
  <si>
    <t xml:space="preserve">     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</si>
  <si>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</si>
  <si>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 xml:space="preserve">   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</si>
  <si>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</si>
  <si>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</si>
  <si>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</si>
  <si>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</si>
  <si>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</si>
  <si>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</si>
  <si>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</si>
  <si>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</si>
  <si>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</si>
  <si>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</si>
  <si>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</si>
  <si>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</si>
  <si>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</si>
  <si>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</si>
  <si>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</si>
  <si>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</si>
  <si>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</si>
  <si>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</si>
  <si>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</si>
  <si>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</si>
  <si>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</si>
  <si>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</si>
  <si>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</si>
  <si>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</si>
  <si>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</si>
  <si>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</si>
  <si>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</si>
  <si>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</si>
  <si>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</si>
  <si>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</si>
  <si>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</si>
  <si>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</si>
  <si>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</si>
  <si>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</si>
  <si>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</si>
  <si>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</si>
  <si>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</si>
  <si>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</si>
  <si>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</si>
  <si>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</si>
  <si>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Заборгованість за кредитами на початок _______року</t>
  </si>
  <si>
    <t>у тому числі за їх видами</t>
  </si>
  <si>
    <t xml:space="preserve">I </t>
  </si>
  <si>
    <t>II</t>
  </si>
  <si>
    <t>III</t>
  </si>
  <si>
    <t>IV</t>
  </si>
  <si>
    <t>I</t>
  </si>
  <si>
    <t>ФІНАНСОВИЙ ПЛАН КОМУНАЛЬНОГО ПІДПРИЄМСТВА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</si>
  <si>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</si>
  <si>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</si>
  <si>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</si>
  <si>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</si>
  <si>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</si>
  <si>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</si>
  <si>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</si>
  <si>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</si>
  <si>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</si>
  <si>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</si>
  <si>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</si>
  <si>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</si>
  <si>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</si>
  <si>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</si>
  <si>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</si>
  <si>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</si>
  <si>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</si>
  <si>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</si>
  <si>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</si>
  <si>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</si>
  <si>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</si>
  <si>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</si>
  <si>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</si>
  <si>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</si>
  <si>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</si>
  <si>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</si>
  <si>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</si>
  <si>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</si>
  <si>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</si>
  <si>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 xml:space="preserve">Зокрема за кварталами </t>
  </si>
  <si>
    <t>Плановий рік до прогнозу на поточний рік, %</t>
  </si>
  <si>
    <t>Плановий рік до факту минулого року, %</t>
  </si>
  <si>
    <t>КП "Черкаські ринки" ЧМР"</t>
  </si>
  <si>
    <t>НА 2016 рік</t>
  </si>
  <si>
    <t>Факт минулого 2014 року</t>
  </si>
  <si>
    <t>Фінансовий план поточного 2015 року</t>
  </si>
  <si>
    <t>Прогноз на поточний 2015 рік</t>
  </si>
  <si>
    <t>Плановий 2016 рік</t>
  </si>
  <si>
    <t>Плановий 2016рік (усього)</t>
  </si>
  <si>
    <t>від пайової участі</t>
  </si>
  <si>
    <t>1070/1</t>
  </si>
  <si>
    <t>1070/2</t>
  </si>
  <si>
    <t xml:space="preserve">від безоплатно отриманих активів </t>
  </si>
  <si>
    <t>витрати на вивіз ТПВ</t>
  </si>
  <si>
    <t>інші операційні витрати (пайова участь )</t>
  </si>
  <si>
    <t>інші адміністративні витрати (земельний податок)</t>
  </si>
  <si>
    <t>Інші фінансові доходи (% банку)</t>
  </si>
  <si>
    <r>
      <t xml:space="preserve">Керівник </t>
    </r>
    <r>
      <rPr>
        <sz val="14"/>
        <rFont val="Times New Roman"/>
        <family val="1"/>
        <charset val="204"/>
      </rPr>
      <t xml:space="preserve"> директор</t>
    </r>
  </si>
  <si>
    <t>Д.В.Лукашенко</t>
  </si>
  <si>
    <t>Плановий 2016 рік (усього)</t>
  </si>
  <si>
    <t>інші платежі (земельнтй податок,оренда)</t>
  </si>
  <si>
    <r>
      <t xml:space="preserve">Керівник </t>
    </r>
    <r>
      <rPr>
        <sz val="14"/>
        <rFont val="Times New Roman"/>
        <family val="1"/>
        <charset val="204"/>
      </rPr>
      <t>Директор</t>
    </r>
  </si>
  <si>
    <t>Факт минулого2014 року</t>
  </si>
  <si>
    <t>Фінансовий план поточного2015 року</t>
  </si>
  <si>
    <t>План поточного2015 року</t>
  </si>
  <si>
    <t xml:space="preserve">Плановий 2016рік </t>
  </si>
  <si>
    <t>до фінансового плану на 2016 рік</t>
  </si>
  <si>
    <t>КП "Черкаські ринки"ЧМР"</t>
  </si>
  <si>
    <t xml:space="preserve">Інші надходження (% банка) </t>
  </si>
  <si>
    <t xml:space="preserve">Фінансові витрати </t>
  </si>
  <si>
    <t>Інші витрати (послуги банку), у тому числі:</t>
  </si>
  <si>
    <t>Фактичний показник за 2014 минулий рік</t>
  </si>
  <si>
    <t>Плановий показник поточного2015  року</t>
  </si>
  <si>
    <t>Фактичний показник поточного 2015  року за останній звітний період</t>
  </si>
  <si>
    <r>
      <t xml:space="preserve">Керівник </t>
    </r>
    <r>
      <rPr>
        <sz val="14"/>
        <rFont val="Times New Roman"/>
        <family val="1"/>
        <charset val="204"/>
      </rPr>
      <t xml:space="preserve"> Директор</t>
    </r>
  </si>
  <si>
    <t>Плановий2016 рік</t>
  </si>
  <si>
    <t>Внески в статутний фонд підприємства</t>
  </si>
  <si>
    <r>
      <t xml:space="preserve">Керівник </t>
    </r>
    <r>
      <rPr>
        <sz val="14"/>
        <rFont val="Times New Roman"/>
        <family val="1"/>
        <charset val="204"/>
      </rPr>
      <t xml:space="preserve"> Директор </t>
    </r>
  </si>
  <si>
    <r>
      <t>Керівник</t>
    </r>
    <r>
      <rPr>
        <sz val="14"/>
        <rFont val="Times New Roman"/>
        <family val="1"/>
        <charset val="204"/>
      </rPr>
      <t xml:space="preserve">                        Директор</t>
    </r>
  </si>
  <si>
    <t xml:space="preserve">                  Д.В.Лукашенко</t>
  </si>
  <si>
    <t xml:space="preserve"> інші доходи від безоплатно отриманих активів </t>
  </si>
</sst>
</file>

<file path=xl/styles.xml><?xml version="1.0" encoding="utf-8"?>
<styleSheet xmlns="http://schemas.openxmlformats.org/spreadsheetml/2006/main">
  <numFmts count="15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</numFmts>
  <fonts count="7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4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68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44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3" fontId="66" fillId="22" borderId="12" applyFill="0" applyBorder="0">
      <alignment horizontal="center" vertical="center" wrapText="1"/>
      <protection locked="0"/>
    </xf>
    <xf numFmtId="168" fontId="67" fillId="0" borderId="0">
      <alignment wrapText="1"/>
    </xf>
    <xf numFmtId="168" fontId="34" fillId="0" borderId="0">
      <alignment wrapText="1"/>
    </xf>
  </cellStyleXfs>
  <cellXfs count="26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7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67" fontId="5" fillId="0" borderId="0" xfId="248" applyNumberFormat="1" applyFont="1" applyFill="1" applyBorder="1" applyAlignment="1">
      <alignment horizontal="center" vertical="center" wrapText="1"/>
    </xf>
    <xf numFmtId="167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166" fontId="68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4" fillId="29" borderId="3" xfId="0" quotePrefix="1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3" xfId="248" applyFont="1" applyFill="1" applyBorder="1" applyAlignment="1">
      <alignment horizontal="left" vertical="center" wrapText="1"/>
    </xf>
    <xf numFmtId="0" fontId="4" fillId="29" borderId="3" xfId="248" applyFont="1" applyFill="1" applyBorder="1" applyAlignment="1">
      <alignment horizontal="center" vertical="center" wrapText="1"/>
    </xf>
    <xf numFmtId="0" fontId="4" fillId="29" borderId="0" xfId="248" applyFont="1" applyFill="1" applyBorder="1" applyAlignment="1">
      <alignment vertical="center"/>
    </xf>
    <xf numFmtId="0" fontId="4" fillId="29" borderId="0" xfId="0" applyFont="1" applyFill="1" applyAlignment="1">
      <alignment vertical="center"/>
    </xf>
    <xf numFmtId="0" fontId="4" fillId="29" borderId="3" xfId="0" quotePrefix="1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9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 shrinkToFit="1"/>
    </xf>
    <xf numFmtId="167" fontId="4" fillId="29" borderId="3" xfId="0" quotePrefix="1" applyNumberFormat="1" applyFont="1" applyFill="1" applyBorder="1" applyAlignment="1">
      <alignment horizontal="center" vertical="center" wrapText="1"/>
    </xf>
    <xf numFmtId="167" fontId="4" fillId="29" borderId="3" xfId="0" applyNumberFormat="1" applyFont="1" applyFill="1" applyBorder="1" applyAlignment="1">
      <alignment horizontal="center" vertical="center" wrapText="1"/>
    </xf>
    <xf numFmtId="167" fontId="4" fillId="0" borderId="3" xfId="248" applyNumberFormat="1" applyFont="1" applyFill="1" applyBorder="1" applyAlignment="1">
      <alignment horizontal="center" vertical="center" wrapText="1"/>
    </xf>
    <xf numFmtId="167" fontId="4" fillId="29" borderId="3" xfId="248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7" fontId="4" fillId="0" borderId="3" xfId="0" quotePrefix="1" applyNumberFormat="1" applyFont="1" applyFill="1" applyBorder="1" applyAlignment="1">
      <alignment horizontal="center" vertical="center" wrapText="1"/>
    </xf>
    <xf numFmtId="167" fontId="5" fillId="0" borderId="3" xfId="0" quotePrefix="1" applyNumberFormat="1" applyFont="1" applyFill="1" applyBorder="1" applyAlignment="1">
      <alignment horizontal="center" vertical="center" wrapText="1"/>
    </xf>
    <xf numFmtId="0" fontId="4" fillId="29" borderId="3" xfId="0" applyFont="1" applyFill="1" applyBorder="1" applyAlignment="1">
      <alignment horizontal="center" vertical="center"/>
    </xf>
    <xf numFmtId="4" fontId="5" fillId="0" borderId="3" xfId="211" applyNumberFormat="1" applyFont="1" applyFill="1" applyBorder="1" applyAlignment="1">
      <alignment horizontal="center" vertical="center" wrapText="1"/>
    </xf>
    <xf numFmtId="167" fontId="5" fillId="0" borderId="3" xfId="248" applyNumberFormat="1" applyFont="1" applyFill="1" applyBorder="1" applyAlignment="1">
      <alignment horizontal="center" vertical="center" wrapText="1"/>
    </xf>
    <xf numFmtId="167" fontId="6" fillId="0" borderId="3" xfId="248" applyNumberFormat="1" applyFont="1" applyFill="1" applyBorder="1" applyAlignment="1">
      <alignment horizontal="center" vertical="center" wrapText="1"/>
    </xf>
    <xf numFmtId="167" fontId="5" fillId="0" borderId="3" xfId="248" quotePrefix="1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4" fontId="6" fillId="0" borderId="3" xfId="248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67" fontId="5" fillId="30" borderId="3" xfId="0" applyNumberFormat="1" applyFont="1" applyFill="1" applyBorder="1" applyAlignment="1">
      <alignment horizontal="center" vertical="center" wrapText="1"/>
    </xf>
    <xf numFmtId="167" fontId="4" fillId="30" borderId="3" xfId="0" applyNumberFormat="1" applyFont="1" applyFill="1" applyBorder="1" applyAlignment="1">
      <alignment horizontal="center" vertical="center" wrapText="1"/>
    </xf>
    <xf numFmtId="167" fontId="4" fillId="30" borderId="3" xfId="0" quotePrefix="1" applyNumberFormat="1" applyFont="1" applyFill="1" applyBorder="1" applyAlignment="1">
      <alignment horizontal="center" vertical="center" wrapText="1"/>
    </xf>
    <xf numFmtId="4" fontId="5" fillId="0" borderId="3" xfId="248" applyNumberFormat="1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5" fillId="0" borderId="19" xfId="0" applyFont="1" applyFill="1" applyBorder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5" fillId="0" borderId="17" xfId="0" applyFont="1" applyFill="1" applyBorder="1" applyAlignment="1">
      <alignment vertical="center" wrapText="1" shrinkToFit="1"/>
    </xf>
    <xf numFmtId="0" fontId="5" fillId="0" borderId="24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9" fillId="0" borderId="20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5" fillId="0" borderId="20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167" fontId="5" fillId="0" borderId="0" xfId="0" quotePrefix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19" xfId="248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left" vertical="center" wrapText="1"/>
    </xf>
    <xf numFmtId="167" fontId="5" fillId="0" borderId="0" xfId="0" quotePrefix="1" applyNumberFormat="1" applyFont="1" applyFill="1" applyBorder="1" applyAlignment="1">
      <alignment horizontal="left" vertical="center" wrapText="1"/>
    </xf>
    <xf numFmtId="0" fontId="5" fillId="0" borderId="17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13"/>
  <sheetViews>
    <sheetView view="pageBreakPreview" topLeftCell="A4" zoomScale="75" zoomScaleNormal="60" zoomScaleSheetLayoutView="75" workbookViewId="0">
      <selection activeCell="G46" sqref="G46"/>
    </sheetView>
  </sheetViews>
  <sheetFormatPr defaultRowHeight="18.75"/>
  <cols>
    <col min="1" max="1" width="58.28515625" style="3" customWidth="1"/>
    <col min="2" max="2" width="9.7109375" style="27" customWidth="1"/>
    <col min="3" max="3" width="13.42578125" style="27" customWidth="1"/>
    <col min="4" max="4" width="16.140625" style="27" customWidth="1"/>
    <col min="5" max="5" width="14.42578125" style="27" customWidth="1"/>
    <col min="6" max="6" width="13.28515625" style="3" customWidth="1"/>
    <col min="7" max="7" width="11.140625" style="3" customWidth="1"/>
    <col min="8" max="8" width="12.85546875" style="3" customWidth="1"/>
    <col min="9" max="9" width="13.7109375" style="3" customWidth="1"/>
    <col min="10" max="10" width="11.8554687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>
      <c r="A1" s="235" t="s">
        <v>256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>
      <c r="A2" s="235" t="s">
        <v>289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>
      <c r="A3" s="235" t="s">
        <v>290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21.75" customHeight="1">
      <c r="A4" s="235" t="s">
        <v>169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2" customHeight="1">
      <c r="B5" s="29"/>
      <c r="C5" s="4"/>
      <c r="D5" s="4"/>
      <c r="E5" s="4"/>
      <c r="F5" s="29"/>
      <c r="G5" s="29"/>
      <c r="H5" s="29"/>
      <c r="I5" s="29"/>
      <c r="J5" s="29"/>
    </row>
    <row r="6" spans="1:10" ht="31.5" customHeight="1">
      <c r="A6" s="237" t="s">
        <v>195</v>
      </c>
      <c r="B6" s="238" t="s">
        <v>7</v>
      </c>
      <c r="C6" s="233" t="s">
        <v>291</v>
      </c>
      <c r="D6" s="233" t="s">
        <v>292</v>
      </c>
      <c r="E6" s="233" t="s">
        <v>293</v>
      </c>
      <c r="F6" s="238" t="s">
        <v>294</v>
      </c>
      <c r="G6" s="238" t="s">
        <v>286</v>
      </c>
      <c r="H6" s="238"/>
      <c r="I6" s="238"/>
      <c r="J6" s="238"/>
    </row>
    <row r="7" spans="1:10" ht="54.75" customHeight="1">
      <c r="A7" s="237"/>
      <c r="B7" s="238"/>
      <c r="C7" s="246"/>
      <c r="D7" s="234"/>
      <c r="E7" s="234"/>
      <c r="F7" s="238"/>
      <c r="G7" s="16" t="s">
        <v>154</v>
      </c>
      <c r="H7" s="16" t="s">
        <v>155</v>
      </c>
      <c r="I7" s="16" t="s">
        <v>156</v>
      </c>
      <c r="J7" s="16" t="s">
        <v>58</v>
      </c>
    </row>
    <row r="8" spans="1:10" ht="20.100000000000001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24.95" customHeight="1">
      <c r="A9" s="245" t="s">
        <v>84</v>
      </c>
      <c r="B9" s="245"/>
      <c r="C9" s="245"/>
      <c r="D9" s="245"/>
      <c r="E9" s="245"/>
      <c r="F9" s="245"/>
      <c r="G9" s="245"/>
      <c r="H9" s="245"/>
      <c r="I9" s="245"/>
      <c r="J9" s="245"/>
    </row>
    <row r="10" spans="1:10" ht="20.100000000000001" customHeight="1">
      <c r="A10" s="68" t="s">
        <v>170</v>
      </c>
      <c r="B10" s="6">
        <f>'1.Фінансовий результат'!B19</f>
        <v>1040</v>
      </c>
      <c r="C10" s="13">
        <f>'1.Фінансовий результат'!C19</f>
        <v>520.5</v>
      </c>
      <c r="D10" s="13">
        <f>'1.Фінансовий результат'!D19</f>
        <v>771</v>
      </c>
      <c r="E10" s="13">
        <f>'1.Фінансовий результат'!E19</f>
        <v>670</v>
      </c>
      <c r="F10" s="13">
        <f>'1.Фінансовий результат'!F19</f>
        <v>814</v>
      </c>
      <c r="G10" s="13">
        <f>'1.Фінансовий результат'!G19</f>
        <v>197</v>
      </c>
      <c r="H10" s="13">
        <f>'1.Фінансовий результат'!H19</f>
        <v>200</v>
      </c>
      <c r="I10" s="13">
        <f>'1.Фінансовий результат'!I19</f>
        <v>210</v>
      </c>
      <c r="J10" s="13">
        <f>'1.Фінансовий результат'!J19</f>
        <v>207</v>
      </c>
    </row>
    <row r="11" spans="1:10" ht="20.100000000000001" customHeight="1">
      <c r="A11" s="68" t="s">
        <v>141</v>
      </c>
      <c r="B11" s="6">
        <f>'1.Фінансовий результат'!B20</f>
        <v>1050</v>
      </c>
      <c r="C11" s="13">
        <f>'1.Фінансовий результат'!C20</f>
        <v>195</v>
      </c>
      <c r="D11" s="13">
        <f>'1.Фінансовий результат'!D20</f>
        <v>220.39999999999998</v>
      </c>
      <c r="E11" s="13">
        <f>'1.Фінансовий результат'!E20</f>
        <v>196.2</v>
      </c>
      <c r="F11" s="13">
        <f>'1.Фінансовий результат'!F20</f>
        <v>301.39999999999998</v>
      </c>
      <c r="G11" s="13">
        <f>'1.Фінансовий результат'!G20</f>
        <v>72.599999999999994</v>
      </c>
      <c r="H11" s="13">
        <f>'1.Фінансовий результат'!H20</f>
        <v>74.599999999999994</v>
      </c>
      <c r="I11" s="13">
        <f>'1.Фінансовий результат'!I20</f>
        <v>79.599999999999994</v>
      </c>
      <c r="J11" s="13">
        <f>'1.Фінансовий результат'!J20</f>
        <v>74.599999999999994</v>
      </c>
    </row>
    <row r="12" spans="1:10" ht="37.5" customHeight="1">
      <c r="A12" s="69" t="s">
        <v>210</v>
      </c>
      <c r="B12" s="93">
        <f>'1.Фінансовий результат'!B29</f>
        <v>1060</v>
      </c>
      <c r="C12" s="122">
        <f>'1.Фінансовий результат'!C29</f>
        <v>325.5</v>
      </c>
      <c r="D12" s="122">
        <f>'1.Фінансовий результат'!D29</f>
        <v>550.6</v>
      </c>
      <c r="E12" s="122">
        <f>'1.Фінансовий результат'!E29</f>
        <v>473.8</v>
      </c>
      <c r="F12" s="122">
        <f>'1.Фінансовий результат'!F29</f>
        <v>512.6</v>
      </c>
      <c r="G12" s="122">
        <f>'1.Фінансовий результат'!G29</f>
        <v>124.4</v>
      </c>
      <c r="H12" s="122">
        <f>'1.Фінансовий результат'!H29</f>
        <v>125.4</v>
      </c>
      <c r="I12" s="122">
        <f>'1.Фінансовий результат'!I29</f>
        <v>130.4</v>
      </c>
      <c r="J12" s="122">
        <f>'1.Фінансовий результат'!J29</f>
        <v>132.4</v>
      </c>
    </row>
    <row r="13" spans="1:10" ht="20.100000000000001" customHeight="1">
      <c r="A13" s="68" t="s">
        <v>257</v>
      </c>
      <c r="B13" s="6">
        <f>'1.Фінансовий результат'!B30</f>
        <v>1070</v>
      </c>
      <c r="C13" s="13">
        <f>'1.Фінансовий результат'!C30</f>
        <v>145.19999999999999</v>
      </c>
      <c r="D13" s="13">
        <f>'1.Фінансовий результат'!D30</f>
        <v>220</v>
      </c>
      <c r="E13" s="13">
        <f>'1.Фінансовий результат'!E30</f>
        <v>283.89999999999998</v>
      </c>
      <c r="F13" s="13">
        <f>'1.Фінансовий результат'!F30</f>
        <v>340</v>
      </c>
      <c r="G13" s="13">
        <f>'1.Фінансовий результат'!G30</f>
        <v>64</v>
      </c>
      <c r="H13" s="13">
        <f>'1.Фінансовий результат'!H30</f>
        <v>90</v>
      </c>
      <c r="I13" s="13">
        <f>'1.Фінансовий результат'!I30</f>
        <v>126</v>
      </c>
      <c r="J13" s="13">
        <f>'1.Фінансовий результат'!J30</f>
        <v>60</v>
      </c>
    </row>
    <row r="14" spans="1:10" ht="20.100000000000001" customHeight="1">
      <c r="A14" s="68" t="s">
        <v>118</v>
      </c>
      <c r="B14" s="6">
        <f>'1.Фінансовий результат'!B33</f>
        <v>1080</v>
      </c>
      <c r="C14" s="13">
        <f>'1.Фінансовий результат'!C33</f>
        <v>353.9</v>
      </c>
      <c r="D14" s="13">
        <f>'1.Фінансовий результат'!D33</f>
        <v>372.45</v>
      </c>
      <c r="E14" s="13">
        <f>'1.Фінансовий результат'!E33</f>
        <v>337.7</v>
      </c>
      <c r="F14" s="13">
        <f>'1.Фінансовий результат'!F33</f>
        <v>475.6</v>
      </c>
      <c r="G14" s="13">
        <f>'1.Фінансовий результат'!G33</f>
        <v>116.9</v>
      </c>
      <c r="H14" s="13">
        <f>'1.Фінансовий результат'!H33</f>
        <v>115.9</v>
      </c>
      <c r="I14" s="13">
        <f>'1.Фінансовий результат'!I33</f>
        <v>117.9</v>
      </c>
      <c r="J14" s="13">
        <f>'1.Фінансовий результат'!J33</f>
        <v>124.9</v>
      </c>
    </row>
    <row r="15" spans="1:10" ht="20.100000000000001" customHeight="1">
      <c r="A15" s="68" t="s">
        <v>115</v>
      </c>
      <c r="B15" s="6">
        <f>'1.Фінансовий результат'!B56</f>
        <v>1110</v>
      </c>
      <c r="C15" s="13">
        <f>'1.Фінансовий результат'!C56</f>
        <v>26.599999999999998</v>
      </c>
      <c r="D15" s="13">
        <f>'1.Фінансовий результат'!D56</f>
        <v>0</v>
      </c>
      <c r="E15" s="13">
        <f>'1.Фінансовий результат'!E56</f>
        <v>20</v>
      </c>
      <c r="F15" s="13">
        <f>'1.Фінансовий результат'!F56</f>
        <v>28</v>
      </c>
      <c r="G15" s="13">
        <f>'1.Фінансовий результат'!G56</f>
        <v>6</v>
      </c>
      <c r="H15" s="13">
        <f>'1.Фінансовий результат'!H56</f>
        <v>7</v>
      </c>
      <c r="I15" s="13">
        <f>'1.Фінансовий результат'!I56</f>
        <v>8</v>
      </c>
      <c r="J15" s="13">
        <f>'1.Фінансовий результат'!J56</f>
        <v>7</v>
      </c>
    </row>
    <row r="16" spans="1:10" ht="20.100000000000001" customHeight="1">
      <c r="A16" s="68" t="s">
        <v>14</v>
      </c>
      <c r="B16" s="6">
        <f>'1.Фінансовий результат'!B63</f>
        <v>1120</v>
      </c>
      <c r="C16" s="13">
        <f>'1.Фінансовий результат'!C63</f>
        <v>151.1</v>
      </c>
      <c r="D16" s="13">
        <f>'1.Фінансовий результат'!D63</f>
        <v>220</v>
      </c>
      <c r="E16" s="13">
        <f>'1.Фінансовий результат'!E63</f>
        <v>368</v>
      </c>
      <c r="F16" s="13">
        <f>'1.Фінансовий результат'!F63</f>
        <v>340</v>
      </c>
      <c r="G16" s="13">
        <f>'1.Фінансовий результат'!G63</f>
        <v>64</v>
      </c>
      <c r="H16" s="13">
        <f>'1.Фінансовий результат'!H63</f>
        <v>90</v>
      </c>
      <c r="I16" s="13">
        <f>'1.Фінансовий результат'!I63</f>
        <v>126</v>
      </c>
      <c r="J16" s="13">
        <f>'1.Фінансовий результат'!J63</f>
        <v>60</v>
      </c>
    </row>
    <row r="17" spans="1:10" ht="38.25" customHeight="1">
      <c r="A17" s="111" t="s">
        <v>261</v>
      </c>
      <c r="B17" s="112">
        <f>'1.Фінансовий результат'!B69</f>
        <v>1130</v>
      </c>
      <c r="C17" s="123">
        <f>'1.Фінансовий результат'!C69</f>
        <v>-60.899999999999977</v>
      </c>
      <c r="D17" s="123">
        <f>'1.Фінансовий результат'!D69</f>
        <v>178.15000000000003</v>
      </c>
      <c r="E17" s="123">
        <f>'1.Фінансовий результат'!E69</f>
        <v>32.000000000000057</v>
      </c>
      <c r="F17" s="123">
        <f>'1.Фінансовий результат'!F69</f>
        <v>9</v>
      </c>
      <c r="G17" s="123">
        <f>'1.Фінансовий результат'!G69</f>
        <v>1.5</v>
      </c>
      <c r="H17" s="123">
        <f>'1.Фінансовий результат'!H69</f>
        <v>2.5</v>
      </c>
      <c r="I17" s="123">
        <f>'1.Фінансовий результат'!I69</f>
        <v>4.4999999999999716</v>
      </c>
      <c r="J17" s="123">
        <f>'1.Фінансовий результат'!J69</f>
        <v>0.5</v>
      </c>
    </row>
    <row r="18" spans="1:10" ht="20.100000000000001" customHeight="1">
      <c r="A18" s="63" t="s">
        <v>269</v>
      </c>
      <c r="B18" s="6">
        <f>'1.Фінансовий результат'!B70</f>
        <v>1140</v>
      </c>
      <c r="C18" s="13">
        <f>'1.Фінансовий результат'!C70</f>
        <v>1.6</v>
      </c>
      <c r="D18" s="13">
        <f>'1.Фінансовий результат'!D70</f>
        <v>0</v>
      </c>
      <c r="E18" s="13">
        <f>'1.Фінансовий результат'!E70</f>
        <v>0.4</v>
      </c>
      <c r="F18" s="13">
        <f>'1.Фінансовий результат'!F70</f>
        <v>0</v>
      </c>
      <c r="G18" s="13">
        <f>'1.Фінансовий результат'!G70</f>
        <v>0</v>
      </c>
      <c r="H18" s="13">
        <f>'1.Фінансовий результат'!H70</f>
        <v>0</v>
      </c>
      <c r="I18" s="13">
        <f>'1.Фінансовий результат'!I70</f>
        <v>0</v>
      </c>
      <c r="J18" s="13">
        <f>'1.Фінансовий результат'!J70</f>
        <v>0</v>
      </c>
    </row>
    <row r="19" spans="1:10" ht="20.100000000000001" customHeight="1">
      <c r="A19" s="63" t="s">
        <v>270</v>
      </c>
      <c r="B19" s="6">
        <f>'1.Фінансовий результат'!B71</f>
        <v>1150</v>
      </c>
      <c r="C19" s="13">
        <f>'1.Фінансовий результат'!C71</f>
        <v>0</v>
      </c>
      <c r="D19" s="13">
        <f>'1.Фінансовий результат'!D71</f>
        <v>0</v>
      </c>
      <c r="E19" s="13">
        <f>'1.Фінансовий результат'!E71</f>
        <v>0</v>
      </c>
      <c r="F19" s="13">
        <f>'1.Фінансовий результат'!F71</f>
        <v>0</v>
      </c>
      <c r="G19" s="13">
        <f>'1.Фінансовий результат'!G71</f>
        <v>0</v>
      </c>
      <c r="H19" s="13">
        <f>'1.Фінансовий результат'!H71</f>
        <v>0</v>
      </c>
      <c r="I19" s="13">
        <f>'1.Фінансовий результат'!I71</f>
        <v>0</v>
      </c>
      <c r="J19" s="13">
        <f>'1.Фінансовий результат'!J71</f>
        <v>0</v>
      </c>
    </row>
    <row r="20" spans="1:10" ht="20.100000000000001" customHeight="1">
      <c r="A20" s="68" t="s">
        <v>258</v>
      </c>
      <c r="B20" s="6">
        <f>'1.Фінансовий результат'!B72</f>
        <v>1160</v>
      </c>
      <c r="C20" s="13">
        <f>'1.Фінансовий результат'!C72</f>
        <v>12.6</v>
      </c>
      <c r="D20" s="13">
        <f>'1.Фінансовий результат'!D72</f>
        <v>0</v>
      </c>
      <c r="E20" s="13">
        <f>'1.Фінансовий результат'!E72</f>
        <v>0</v>
      </c>
      <c r="F20" s="13">
        <f>'1.Фінансовий результат'!F72</f>
        <v>0</v>
      </c>
      <c r="G20" s="13">
        <f>'1.Фінансовий результат'!G72</f>
        <v>0</v>
      </c>
      <c r="H20" s="13">
        <f>'1.Фінансовий результат'!H72</f>
        <v>0</v>
      </c>
      <c r="I20" s="13">
        <f>'1.Фінансовий результат'!I72</f>
        <v>0</v>
      </c>
      <c r="J20" s="13">
        <f>'1.Фінансовий результат'!J72</f>
        <v>0</v>
      </c>
    </row>
    <row r="21" spans="1:10" ht="20.100000000000001" customHeight="1">
      <c r="A21" s="68" t="s">
        <v>259</v>
      </c>
      <c r="B21" s="6">
        <f>'1.Фінансовий результат'!B73</f>
        <v>1170</v>
      </c>
      <c r="C21" s="13">
        <f>'1.Фінансовий результат'!C73</f>
        <v>2.2000000000000002</v>
      </c>
      <c r="D21" s="13">
        <f>'1.Фінансовий результат'!D73</f>
        <v>0</v>
      </c>
      <c r="E21" s="13">
        <f>'1.Фінансовий результат'!E73</f>
        <v>2.8</v>
      </c>
      <c r="F21" s="13">
        <f>'1.Фінансовий результат'!F73</f>
        <v>0</v>
      </c>
      <c r="G21" s="13">
        <f>'1.Фінансовий результат'!G73</f>
        <v>0</v>
      </c>
      <c r="H21" s="13">
        <f>'1.Фінансовий результат'!H73</f>
        <v>0</v>
      </c>
      <c r="I21" s="13">
        <f>'1.Фінансовий результат'!I73</f>
        <v>0</v>
      </c>
      <c r="J21" s="13">
        <f>'1.Фінансовий результат'!J73</f>
        <v>0</v>
      </c>
    </row>
    <row r="22" spans="1:10" ht="43.5" customHeight="1">
      <c r="A22" s="70" t="s">
        <v>263</v>
      </c>
      <c r="B22" s="93">
        <f>'1.Фінансовий результат'!B74</f>
        <v>1200</v>
      </c>
      <c r="C22" s="122">
        <f>'1.Фінансовий результат'!C74</f>
        <v>-48.899999999999977</v>
      </c>
      <c r="D22" s="122">
        <f>'1.Фінансовий результат'!D74</f>
        <v>178.15000000000003</v>
      </c>
      <c r="E22" s="122">
        <f>'1.Фінансовий результат'!E74</f>
        <v>29.600000000000055</v>
      </c>
      <c r="F22" s="122">
        <f>'1.Фінансовий результат'!F74</f>
        <v>9</v>
      </c>
      <c r="G22" s="122">
        <f>'1.Фінансовий результат'!G74</f>
        <v>1.5</v>
      </c>
      <c r="H22" s="122">
        <f>'1.Фінансовий результат'!H74</f>
        <v>2.5</v>
      </c>
      <c r="I22" s="122">
        <f>'1.Фінансовий результат'!I74</f>
        <v>4.4999999999999716</v>
      </c>
      <c r="J22" s="122">
        <f>'1.Фінансовий результат'!J74</f>
        <v>0.5</v>
      </c>
    </row>
    <row r="23" spans="1:10" ht="20.100000000000001" customHeight="1">
      <c r="A23" s="12" t="s">
        <v>116</v>
      </c>
      <c r="B23" s="6">
        <f>'1.Фінансовий результат'!B75</f>
        <v>1210</v>
      </c>
      <c r="C23" s="13">
        <f>'1.Фінансовий результат'!C75</f>
        <v>0</v>
      </c>
      <c r="D23" s="13">
        <f>'1.Фінансовий результат'!D75</f>
        <v>32.049999999999997</v>
      </c>
      <c r="E23" s="13">
        <f>'1.Фінансовий результат'!E75</f>
        <v>5.4</v>
      </c>
      <c r="F23" s="13">
        <f>'1.Фінансовий результат'!F75</f>
        <v>1.6300000000000001</v>
      </c>
      <c r="G23" s="13">
        <f>'1.Фінансовий результат'!G75</f>
        <v>0.27</v>
      </c>
      <c r="H23" s="13">
        <f>'1.Фінансовий результат'!H75</f>
        <v>0.45</v>
      </c>
      <c r="I23" s="13">
        <f>'1.Фінансовий результат'!I75</f>
        <v>0.81</v>
      </c>
      <c r="J23" s="13">
        <f>'1.Фінансовий результат'!J75</f>
        <v>0.1</v>
      </c>
    </row>
    <row r="24" spans="1:10" ht="35.25" customHeight="1">
      <c r="A24" s="111" t="s">
        <v>264</v>
      </c>
      <c r="B24" s="112">
        <f>'1.Фінансовий результат'!B77</f>
        <v>1230</v>
      </c>
      <c r="C24" s="123">
        <f>'1.Фінансовий результат'!C77</f>
        <v>-48.899999999999977</v>
      </c>
      <c r="D24" s="123">
        <f>'1.Фінансовий результат'!D77</f>
        <v>146.10000000000002</v>
      </c>
      <c r="E24" s="123">
        <f>'1.Фінансовий результат'!E77</f>
        <v>24.200000000000053</v>
      </c>
      <c r="F24" s="123">
        <f>'1.Фінансовий результат'!F77</f>
        <v>7.37</v>
      </c>
      <c r="G24" s="123">
        <f>'1.Фінансовий результат'!G77</f>
        <v>1.23</v>
      </c>
      <c r="H24" s="123">
        <f>'1.Фінансовий результат'!H77</f>
        <v>2.0499999999999998</v>
      </c>
      <c r="I24" s="123">
        <f>'1.Фінансовий результат'!I77</f>
        <v>3.6899999999999715</v>
      </c>
      <c r="J24" s="123">
        <f>'1.Фінансовий результат'!J77</f>
        <v>0.4</v>
      </c>
    </row>
    <row r="25" spans="1:10" ht="24.95" customHeight="1">
      <c r="A25" s="232" t="s">
        <v>127</v>
      </c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0" ht="20.100000000000001" customHeight="1">
      <c r="A26" s="67" t="s">
        <v>196</v>
      </c>
      <c r="B26" s="6">
        <f>'2. Розрахунки з бюджетом'!B20</f>
        <v>2100</v>
      </c>
      <c r="C26" s="13">
        <f>'2. Розрахунки з бюджетом'!C20</f>
        <v>0</v>
      </c>
      <c r="D26" s="13">
        <f>'2. Розрахунки з бюджетом'!D20</f>
        <v>0</v>
      </c>
      <c r="E26" s="13">
        <f>'2. Розрахунки з бюджетом'!E20</f>
        <v>0</v>
      </c>
      <c r="F26" s="13">
        <f>'2. Розрахунки з бюджетом'!F20</f>
        <v>0</v>
      </c>
      <c r="G26" s="13">
        <f>'2. Розрахунки з бюджетом'!G20</f>
        <v>0</v>
      </c>
      <c r="H26" s="13">
        <f>'2. Розрахунки з бюджетом'!H20</f>
        <v>0</v>
      </c>
      <c r="I26" s="13">
        <f>'2. Розрахунки з бюджетом'!I20</f>
        <v>0</v>
      </c>
      <c r="J26" s="13">
        <f>'2. Розрахунки з бюджетом'!J20</f>
        <v>0</v>
      </c>
    </row>
    <row r="27" spans="1:10" ht="20.100000000000001" customHeight="1">
      <c r="A27" s="43" t="s">
        <v>126</v>
      </c>
      <c r="B27" s="6">
        <f>'2. Розрахунки з бюджетом'!B21</f>
        <v>2110</v>
      </c>
      <c r="C27" s="13">
        <f>'2. Розрахунки з бюджетом'!C21</f>
        <v>1.4</v>
      </c>
      <c r="D27" s="13">
        <f>'2. Розрахунки з бюджетом'!D21</f>
        <v>32.1</v>
      </c>
      <c r="E27" s="13">
        <f>'2. Розрахунки з бюджетом'!E21</f>
        <v>1</v>
      </c>
      <c r="F27" s="13">
        <f>'2. Розрахунки з бюджетом'!F21</f>
        <v>1.6300000000000001</v>
      </c>
      <c r="G27" s="13">
        <f>'2. Розрахунки з бюджетом'!G21</f>
        <v>0.27</v>
      </c>
      <c r="H27" s="13">
        <f>'2. Розрахунки з бюджетом'!H21</f>
        <v>0.45</v>
      </c>
      <c r="I27" s="13">
        <f>'2. Розрахунки з бюджетом'!I21</f>
        <v>0.81</v>
      </c>
      <c r="J27" s="13">
        <f>'2. Розрахунки з бюджетом'!J21</f>
        <v>0.1</v>
      </c>
    </row>
    <row r="28" spans="1:10" ht="40.5" customHeight="1">
      <c r="A28" s="43" t="s">
        <v>232</v>
      </c>
      <c r="B28" s="6">
        <f>'2. Розрахунки з бюджетом'!B22</f>
        <v>2120</v>
      </c>
      <c r="C28" s="13">
        <f>'2. Розрахунки з бюджетом'!C22</f>
        <v>130.80000000000001</v>
      </c>
      <c r="D28" s="13">
        <f>'2. Розрахунки з бюджетом'!D22</f>
        <v>0</v>
      </c>
      <c r="E28" s="13">
        <f>'2. Розрахунки з бюджетом'!E22</f>
        <v>25</v>
      </c>
      <c r="F28" s="13">
        <f>'2. Розрахунки з бюджетом'!F22</f>
        <v>0</v>
      </c>
      <c r="G28" s="13">
        <f>'2. Розрахунки з бюджетом'!G22</f>
        <v>0</v>
      </c>
      <c r="H28" s="13">
        <f>'2. Розрахунки з бюджетом'!H22</f>
        <v>0</v>
      </c>
      <c r="I28" s="13">
        <f>'2. Розрахунки з бюджетом'!I22</f>
        <v>0</v>
      </c>
      <c r="J28" s="13">
        <f>'2. Розрахунки з бюджетом'!J22</f>
        <v>0</v>
      </c>
    </row>
    <row r="29" spans="1:10" ht="39.75" customHeight="1">
      <c r="A29" s="43" t="s">
        <v>233</v>
      </c>
      <c r="B29" s="6">
        <f>'2. Розрахунки з бюджетом'!B23</f>
        <v>2130</v>
      </c>
      <c r="C29" s="13">
        <f>'2. Розрахунки з бюджетом'!C23</f>
        <v>0</v>
      </c>
      <c r="D29" s="13">
        <f>'2. Розрахунки з бюджетом'!D23</f>
        <v>0</v>
      </c>
      <c r="E29" s="13">
        <f>'2. Розрахунки з бюджетом'!E23</f>
        <v>0</v>
      </c>
      <c r="F29" s="13">
        <f>'2. Розрахунки з бюджетом'!F23</f>
        <v>0</v>
      </c>
      <c r="G29" s="13">
        <f>'2. Розрахунки з бюджетом'!G23</f>
        <v>0</v>
      </c>
      <c r="H29" s="13">
        <f>'2. Розрахунки з бюджетом'!H23</f>
        <v>0</v>
      </c>
      <c r="I29" s="13">
        <f>'2. Розрахунки з бюджетом'!I23</f>
        <v>0</v>
      </c>
      <c r="J29" s="13">
        <f>'2. Розрахунки з бюджетом'!J23</f>
        <v>0</v>
      </c>
    </row>
    <row r="30" spans="1:10" ht="42.75" customHeight="1">
      <c r="A30" s="67" t="s">
        <v>188</v>
      </c>
      <c r="B30" s="6">
        <f>'2. Розрахунки з бюджетом'!B24</f>
        <v>2140</v>
      </c>
      <c r="C30" s="13">
        <f>'2. Розрахунки з бюджетом'!C24</f>
        <v>53.7</v>
      </c>
      <c r="D30" s="13">
        <f>'2. Розрахунки з бюджетом'!D24</f>
        <v>10.4</v>
      </c>
      <c r="E30" s="13">
        <f>'2. Розрахунки з бюджетом'!E24</f>
        <v>61.7</v>
      </c>
      <c r="F30" s="13">
        <f>'2. Розрахунки з бюджетом'!F24</f>
        <v>93.6</v>
      </c>
      <c r="G30" s="13">
        <f>'2. Розрахунки з бюджетом'!G24</f>
        <v>23.4</v>
      </c>
      <c r="H30" s="13">
        <f>'2. Розрахунки з бюджетом'!H24</f>
        <v>23.4</v>
      </c>
      <c r="I30" s="13">
        <f>'2. Розрахунки з бюджетом'!I24</f>
        <v>23.4</v>
      </c>
      <c r="J30" s="13">
        <f>'2. Розрахунки з бюджетом'!J24</f>
        <v>23.4</v>
      </c>
    </row>
    <row r="31" spans="1:10" ht="39" customHeight="1">
      <c r="A31" s="67" t="s">
        <v>71</v>
      </c>
      <c r="B31" s="6">
        <f>'2. Розрахунки з бюджетом'!B34</f>
        <v>2150</v>
      </c>
      <c r="C31" s="13">
        <f>'2. Розрахунки з бюджетом'!C34</f>
        <v>108.5</v>
      </c>
      <c r="D31" s="13">
        <f>'2. Розрахунки з бюджетом'!D34</f>
        <v>113.2</v>
      </c>
      <c r="E31" s="13">
        <f>'2. Розрахунки з бюджетом'!E34</f>
        <v>118</v>
      </c>
      <c r="F31" s="13">
        <f>'2. Розрахунки з бюджетом'!F34</f>
        <v>178.8</v>
      </c>
      <c r="G31" s="13">
        <f>'2. Розрахунки з бюджетом'!G34</f>
        <v>44.7</v>
      </c>
      <c r="H31" s="13">
        <f>'2. Розрахунки з бюджетом'!H34</f>
        <v>44.7</v>
      </c>
      <c r="I31" s="13">
        <f>'2. Розрахунки з бюджетом'!I34</f>
        <v>44.7</v>
      </c>
      <c r="J31" s="13">
        <f>'2. Розрахунки з бюджетом'!J34</f>
        <v>44.7</v>
      </c>
    </row>
    <row r="32" spans="1:10" ht="20.100000000000001" customHeight="1">
      <c r="A32" s="66" t="s">
        <v>197</v>
      </c>
      <c r="B32" s="93">
        <f>'2. Розрахунки з бюджетом'!B35</f>
        <v>2200</v>
      </c>
      <c r="C32" s="122">
        <f>'2. Розрахунки з бюджетом'!C35</f>
        <v>294.40000000000003</v>
      </c>
      <c r="D32" s="122">
        <f>'2. Розрахунки з бюджетом'!D35</f>
        <v>155.69999999999999</v>
      </c>
      <c r="E32" s="122">
        <f>'2. Розрахунки з бюджетом'!E35</f>
        <v>205.7</v>
      </c>
      <c r="F32" s="122">
        <f>'2. Розрахунки з бюджетом'!F35</f>
        <v>274.02999999999997</v>
      </c>
      <c r="G32" s="122">
        <f>'2. Розрахунки з бюджетом'!G35</f>
        <v>68.37</v>
      </c>
      <c r="H32" s="122">
        <f>'2. Розрахунки з бюджетом'!H35</f>
        <v>68.55</v>
      </c>
      <c r="I32" s="122">
        <f>'2. Розрахунки з бюджетом'!I35</f>
        <v>68.91</v>
      </c>
      <c r="J32" s="122">
        <f>'2. Розрахунки з бюджетом'!J35</f>
        <v>68.2</v>
      </c>
    </row>
    <row r="33" spans="1:10" ht="24.95" customHeight="1">
      <c r="A33" s="232" t="s">
        <v>125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20.100000000000001" customHeight="1">
      <c r="A34" s="66" t="s">
        <v>119</v>
      </c>
      <c r="B34" s="93">
        <f>'3. Рух грошових коштів'!B66</f>
        <v>3600</v>
      </c>
      <c r="C34" s="122">
        <f>'3. Рух грошових коштів'!C66</f>
        <v>0</v>
      </c>
      <c r="D34" s="122">
        <f>'3. Рух грошових коштів'!D66</f>
        <v>0</v>
      </c>
      <c r="E34" s="122">
        <f>'3. Рух грошових коштів'!E66</f>
        <v>0</v>
      </c>
      <c r="F34" s="122">
        <f>'3. Рух грошових коштів'!F66</f>
        <v>0</v>
      </c>
      <c r="G34" s="122">
        <f>'3. Рух грошових коштів'!G66</f>
        <v>0</v>
      </c>
      <c r="H34" s="122">
        <f>'3. Рух грошових коштів'!H66</f>
        <v>0</v>
      </c>
      <c r="I34" s="122">
        <f>'3. Рух грошових коштів'!I66</f>
        <v>0</v>
      </c>
      <c r="J34" s="122">
        <f>'3. Рух грошових коштів'!J66</f>
        <v>0</v>
      </c>
    </row>
    <row r="35" spans="1:10" ht="20.100000000000001" customHeight="1">
      <c r="A35" s="67" t="s">
        <v>120</v>
      </c>
      <c r="B35" s="6">
        <f>'3. Рух грошових коштів'!B21</f>
        <v>3090</v>
      </c>
      <c r="C35" s="13">
        <f>'3. Рух грошових коштів'!C21</f>
        <v>0</v>
      </c>
      <c r="D35" s="13">
        <f>'3. Рух грошових коштів'!D21</f>
        <v>0</v>
      </c>
      <c r="E35" s="13">
        <f>'3. Рух грошових коштів'!E21</f>
        <v>0</v>
      </c>
      <c r="F35" s="13">
        <f>'3. Рух грошових коштів'!F21</f>
        <v>0</v>
      </c>
      <c r="G35" s="13">
        <f>'3. Рух грошових коштів'!G21</f>
        <v>0</v>
      </c>
      <c r="H35" s="13">
        <f>'3. Рух грошових коштів'!H21</f>
        <v>0</v>
      </c>
      <c r="I35" s="13">
        <f>'3. Рух грошових коштів'!I21</f>
        <v>0</v>
      </c>
      <c r="J35" s="13">
        <f>'3. Рух грошових коштів'!J21</f>
        <v>0</v>
      </c>
    </row>
    <row r="36" spans="1:10" ht="20.100000000000001" customHeight="1">
      <c r="A36" s="67" t="s">
        <v>182</v>
      </c>
      <c r="B36" s="6">
        <f>'3. Рух грошових коштів'!B38</f>
        <v>3320</v>
      </c>
      <c r="C36" s="13">
        <f>'3. Рух грошових коштів'!C38</f>
        <v>0</v>
      </c>
      <c r="D36" s="13">
        <f>'3. Рух грошових коштів'!D38</f>
        <v>0</v>
      </c>
      <c r="E36" s="13">
        <f>'3. Рух грошових коштів'!E38</f>
        <v>0</v>
      </c>
      <c r="F36" s="13">
        <f>'3. Рух грошових коштів'!F38</f>
        <v>0</v>
      </c>
      <c r="G36" s="13">
        <f>'3. Рух грошових коштів'!G38</f>
        <v>0</v>
      </c>
      <c r="H36" s="13">
        <f>'3. Рух грошових коштів'!H38</f>
        <v>0</v>
      </c>
      <c r="I36" s="13">
        <f>'3. Рух грошових коштів'!I38</f>
        <v>0</v>
      </c>
      <c r="J36" s="13">
        <f>'3. Рух грошових коштів'!J38</f>
        <v>0</v>
      </c>
    </row>
    <row r="37" spans="1:10" ht="20.100000000000001" customHeight="1">
      <c r="A37" s="67" t="s">
        <v>121</v>
      </c>
      <c r="B37" s="6">
        <f>'3. Рух грошових коштів'!B64</f>
        <v>3580</v>
      </c>
      <c r="C37" s="13">
        <f>'3. Рух грошових коштів'!C64</f>
        <v>0</v>
      </c>
      <c r="D37" s="13">
        <f>'3. Рух грошових коштів'!D64</f>
        <v>0</v>
      </c>
      <c r="E37" s="13">
        <f>'3. Рух грошових коштів'!E64</f>
        <v>0</v>
      </c>
      <c r="F37" s="13">
        <f>'3. Рух грошових коштів'!F64</f>
        <v>0</v>
      </c>
      <c r="G37" s="13">
        <f>'3. Рух грошових коштів'!G64</f>
        <v>0</v>
      </c>
      <c r="H37" s="13">
        <f>'3. Рух грошових коштів'!H64</f>
        <v>0</v>
      </c>
      <c r="I37" s="13">
        <f>'3. Рух грошових коштів'!I64</f>
        <v>0</v>
      </c>
      <c r="J37" s="13">
        <f>'3. Рух грошових коштів'!J64</f>
        <v>0</v>
      </c>
    </row>
    <row r="38" spans="1:10" ht="20.100000000000001" customHeight="1">
      <c r="A38" s="67" t="s">
        <v>139</v>
      </c>
      <c r="B38" s="6">
        <f>'3. Рух грошових коштів'!B67</f>
        <v>3610</v>
      </c>
      <c r="C38" s="13">
        <f>'3. Рух грошових коштів'!C67</f>
        <v>0</v>
      </c>
      <c r="D38" s="13">
        <f>'3. Рух грошових коштів'!D67</f>
        <v>0</v>
      </c>
      <c r="E38" s="13">
        <f>'3. Рух грошових коштів'!E67</f>
        <v>0</v>
      </c>
      <c r="F38" s="13">
        <f>'3. Рух грошових коштів'!F67</f>
        <v>0</v>
      </c>
      <c r="G38" s="13">
        <f>'3. Рух грошових коштів'!G67</f>
        <v>0</v>
      </c>
      <c r="H38" s="13">
        <f>'3. Рух грошових коштів'!H67</f>
        <v>0</v>
      </c>
      <c r="I38" s="13">
        <f>'3. Рух грошових коштів'!I67</f>
        <v>0</v>
      </c>
      <c r="J38" s="13">
        <f>'3. Рух грошових коштів'!J67</f>
        <v>0</v>
      </c>
    </row>
    <row r="39" spans="1:10" ht="20.100000000000001" customHeight="1">
      <c r="A39" s="66" t="s">
        <v>122</v>
      </c>
      <c r="B39" s="93">
        <f>'3. Рух грошових коштів'!B68</f>
        <v>3620</v>
      </c>
      <c r="C39" s="122">
        <f>'3. Рух грошових коштів'!C68</f>
        <v>0</v>
      </c>
      <c r="D39" s="122">
        <f>'3. Рух грошових коштів'!D68</f>
        <v>0</v>
      </c>
      <c r="E39" s="122">
        <f>'3. Рух грошових коштів'!E68</f>
        <v>0</v>
      </c>
      <c r="F39" s="122">
        <f>'3. Рух грошових коштів'!F68</f>
        <v>0</v>
      </c>
      <c r="G39" s="122">
        <f>'3. Рух грошових коштів'!G68</f>
        <v>0</v>
      </c>
      <c r="H39" s="122">
        <f>'3. Рух грошових коштів'!H68</f>
        <v>0</v>
      </c>
      <c r="I39" s="122">
        <f>'3. Рух грошових коштів'!I68</f>
        <v>0</v>
      </c>
      <c r="J39" s="122">
        <f>'3. Рух грошових коштів'!J68</f>
        <v>0</v>
      </c>
    </row>
    <row r="40" spans="1:10" ht="24.95" customHeight="1">
      <c r="A40" s="242" t="s">
        <v>173</v>
      </c>
      <c r="B40" s="243"/>
      <c r="C40" s="243"/>
      <c r="D40" s="243"/>
      <c r="E40" s="243"/>
      <c r="F40" s="243"/>
      <c r="G40" s="243"/>
      <c r="H40" s="243"/>
      <c r="I40" s="243"/>
      <c r="J40" s="244"/>
    </row>
    <row r="41" spans="1:10" ht="20.100000000000001" customHeight="1">
      <c r="A41" s="67" t="s">
        <v>172</v>
      </c>
      <c r="B41" s="6">
        <f>'4. Кап. інвестиції'!B9</f>
        <v>4000</v>
      </c>
      <c r="C41" s="13">
        <f>'4. Кап. інвестиції'!C9</f>
        <v>0</v>
      </c>
      <c r="D41" s="13">
        <f>'4. Кап. інвестиції'!D9</f>
        <v>0</v>
      </c>
      <c r="E41" s="13">
        <f>'4. Кап. інвестиції'!E9</f>
        <v>36.800000000000004</v>
      </c>
      <c r="F41" s="13">
        <f>'4. Кап. інвестиції'!F9</f>
        <v>3402</v>
      </c>
      <c r="G41" s="13">
        <f>'4. Кап. інвестиції'!G9</f>
        <v>1000</v>
      </c>
      <c r="H41" s="13">
        <f>'4. Кап. інвестиції'!H9</f>
        <v>1667</v>
      </c>
      <c r="I41" s="13">
        <f>'4. Кап. інвестиції'!I9</f>
        <v>435</v>
      </c>
      <c r="J41" s="13">
        <f>'4. Кап. інвестиції'!J9</f>
        <v>300</v>
      </c>
    </row>
    <row r="42" spans="1:10" ht="20.100000000000001" customHeight="1">
      <c r="A42" s="169"/>
      <c r="C42" s="34"/>
      <c r="D42" s="34"/>
      <c r="E42" s="34"/>
      <c r="F42" s="34"/>
      <c r="G42" s="34"/>
      <c r="H42" s="34"/>
      <c r="I42" s="34"/>
      <c r="J42" s="34"/>
    </row>
    <row r="43" spans="1:10" ht="19.5" customHeight="1">
      <c r="A43" s="54" t="s">
        <v>325</v>
      </c>
      <c r="B43" s="1"/>
      <c r="C43" s="239" t="s">
        <v>90</v>
      </c>
      <c r="D43" s="239"/>
      <c r="E43" s="239"/>
      <c r="F43" s="240"/>
      <c r="G43" s="15"/>
      <c r="H43" s="241" t="s">
        <v>326</v>
      </c>
      <c r="I43" s="241"/>
      <c r="J43" s="241"/>
    </row>
    <row r="44" spans="1:10" s="2" customFormat="1" ht="21" customHeight="1">
      <c r="A44" s="27" t="s">
        <v>65</v>
      </c>
      <c r="B44" s="3"/>
      <c r="C44" s="236" t="s">
        <v>66</v>
      </c>
      <c r="D44" s="236"/>
      <c r="E44" s="236"/>
      <c r="F44" s="236"/>
      <c r="G44" s="62"/>
      <c r="H44" s="236" t="s">
        <v>86</v>
      </c>
      <c r="I44" s="236"/>
      <c r="J44" s="236"/>
    </row>
    <row r="46" spans="1:10">
      <c r="A46" s="47"/>
    </row>
    <row r="47" spans="1:10">
      <c r="A47" s="47"/>
    </row>
    <row r="48" spans="1:10">
      <c r="A48" s="47"/>
    </row>
    <row r="49" spans="1:10" s="27" customFormat="1">
      <c r="A49" s="47"/>
      <c r="F49" s="3"/>
      <c r="G49" s="3"/>
      <c r="H49" s="3"/>
      <c r="I49" s="3"/>
      <c r="J49" s="3"/>
    </row>
    <row r="50" spans="1:10" s="27" customFormat="1">
      <c r="A50" s="47"/>
      <c r="F50" s="3"/>
      <c r="G50" s="3"/>
      <c r="H50" s="3"/>
      <c r="I50" s="3"/>
      <c r="J50" s="3"/>
    </row>
    <row r="51" spans="1:10" s="27" customFormat="1">
      <c r="A51" s="47"/>
      <c r="F51" s="3"/>
      <c r="G51" s="3"/>
      <c r="H51" s="3"/>
      <c r="I51" s="3"/>
      <c r="J51" s="3"/>
    </row>
    <row r="52" spans="1:10" s="27" customFormat="1">
      <c r="A52" s="47"/>
      <c r="F52" s="3"/>
      <c r="G52" s="3"/>
      <c r="H52" s="3"/>
      <c r="I52" s="3"/>
      <c r="J52" s="3"/>
    </row>
    <row r="53" spans="1:10" s="27" customFormat="1">
      <c r="A53" s="47"/>
      <c r="F53" s="3"/>
      <c r="G53" s="3"/>
      <c r="H53" s="3"/>
      <c r="I53" s="3"/>
      <c r="J53" s="3"/>
    </row>
    <row r="54" spans="1:10" s="27" customFormat="1">
      <c r="A54" s="47"/>
      <c r="F54" s="3"/>
      <c r="G54" s="3"/>
      <c r="H54" s="3"/>
      <c r="I54" s="3"/>
      <c r="J54" s="3"/>
    </row>
    <row r="55" spans="1:10" s="27" customFormat="1">
      <c r="A55" s="47"/>
      <c r="F55" s="3"/>
      <c r="G55" s="3"/>
      <c r="H55" s="3"/>
      <c r="I55" s="3"/>
      <c r="J55" s="3"/>
    </row>
    <row r="56" spans="1:10" s="27" customFormat="1">
      <c r="A56" s="47"/>
      <c r="F56" s="3"/>
      <c r="G56" s="3"/>
      <c r="H56" s="3"/>
      <c r="I56" s="3"/>
      <c r="J56" s="3"/>
    </row>
    <row r="57" spans="1:10" s="27" customFormat="1">
      <c r="A57" s="47"/>
      <c r="F57" s="3"/>
      <c r="G57" s="3"/>
      <c r="H57" s="3"/>
      <c r="I57" s="3"/>
      <c r="J57" s="3"/>
    </row>
    <row r="58" spans="1:10" s="27" customFormat="1">
      <c r="A58" s="47"/>
      <c r="F58" s="3"/>
      <c r="G58" s="3"/>
      <c r="H58" s="3"/>
      <c r="I58" s="3"/>
      <c r="J58" s="3"/>
    </row>
    <row r="59" spans="1:10" s="27" customFormat="1">
      <c r="A59" s="47"/>
      <c r="F59" s="3"/>
      <c r="G59" s="3"/>
      <c r="H59" s="3"/>
      <c r="I59" s="3"/>
      <c r="J59" s="3"/>
    </row>
    <row r="60" spans="1:10" s="27" customFormat="1">
      <c r="A60" s="47"/>
      <c r="F60" s="3"/>
      <c r="G60" s="3"/>
      <c r="H60" s="3"/>
      <c r="I60" s="3"/>
      <c r="J60" s="3"/>
    </row>
    <row r="61" spans="1:10" s="27" customFormat="1">
      <c r="A61" s="47"/>
      <c r="F61" s="3"/>
      <c r="G61" s="3"/>
      <c r="H61" s="3"/>
      <c r="I61" s="3"/>
      <c r="J61" s="3"/>
    </row>
    <row r="62" spans="1:10" s="27" customFormat="1">
      <c r="A62" s="47"/>
      <c r="F62" s="3"/>
      <c r="G62" s="3"/>
      <c r="H62" s="3"/>
      <c r="I62" s="3"/>
      <c r="J62" s="3"/>
    </row>
    <row r="63" spans="1:10" s="27" customFormat="1">
      <c r="A63" s="47"/>
      <c r="F63" s="3"/>
      <c r="G63" s="3"/>
      <c r="H63" s="3"/>
      <c r="I63" s="3"/>
      <c r="J63" s="3"/>
    </row>
    <row r="64" spans="1:10" s="27" customFormat="1">
      <c r="A64" s="47"/>
      <c r="F64" s="3"/>
      <c r="G64" s="3"/>
      <c r="H64" s="3"/>
      <c r="I64" s="3"/>
      <c r="J64" s="3"/>
    </row>
    <row r="65" spans="1:10" s="27" customFormat="1">
      <c r="A65" s="47"/>
      <c r="F65" s="3"/>
      <c r="G65" s="3"/>
      <c r="H65" s="3"/>
      <c r="I65" s="3"/>
      <c r="J65" s="3"/>
    </row>
    <row r="66" spans="1:10" s="27" customFormat="1">
      <c r="A66" s="47"/>
      <c r="F66" s="3"/>
      <c r="G66" s="3"/>
      <c r="H66" s="3"/>
      <c r="I66" s="3"/>
      <c r="J66" s="3"/>
    </row>
    <row r="67" spans="1:10" s="27" customFormat="1">
      <c r="A67" s="47"/>
      <c r="F67" s="3"/>
      <c r="G67" s="3"/>
      <c r="H67" s="3"/>
      <c r="I67" s="3"/>
      <c r="J67" s="3"/>
    </row>
    <row r="68" spans="1:10" s="27" customFormat="1">
      <c r="A68" s="47"/>
      <c r="F68" s="3"/>
      <c r="G68" s="3"/>
      <c r="H68" s="3"/>
      <c r="I68" s="3"/>
      <c r="J68" s="3"/>
    </row>
    <row r="69" spans="1:10" s="27" customFormat="1">
      <c r="A69" s="47"/>
      <c r="F69" s="3"/>
      <c r="G69" s="3"/>
      <c r="H69" s="3"/>
      <c r="I69" s="3"/>
      <c r="J69" s="3"/>
    </row>
    <row r="70" spans="1:10" s="27" customFormat="1">
      <c r="A70" s="47"/>
      <c r="F70" s="3"/>
      <c r="G70" s="3"/>
      <c r="H70" s="3"/>
      <c r="I70" s="3"/>
      <c r="J70" s="3"/>
    </row>
    <row r="71" spans="1:10" s="27" customFormat="1">
      <c r="A71" s="47"/>
      <c r="F71" s="3"/>
      <c r="G71" s="3"/>
      <c r="H71" s="3"/>
      <c r="I71" s="3"/>
      <c r="J71" s="3"/>
    </row>
    <row r="72" spans="1:10" s="27" customFormat="1">
      <c r="A72" s="47"/>
      <c r="F72" s="3"/>
      <c r="G72" s="3"/>
      <c r="H72" s="3"/>
      <c r="I72" s="3"/>
      <c r="J72" s="3"/>
    </row>
    <row r="73" spans="1:10" s="27" customFormat="1">
      <c r="A73" s="47"/>
      <c r="F73" s="3"/>
      <c r="G73" s="3"/>
      <c r="H73" s="3"/>
      <c r="I73" s="3"/>
      <c r="J73" s="3"/>
    </row>
    <row r="74" spans="1:10" s="27" customFormat="1">
      <c r="A74" s="47"/>
      <c r="F74" s="3"/>
      <c r="G74" s="3"/>
      <c r="H74" s="3"/>
      <c r="I74" s="3"/>
      <c r="J74" s="3"/>
    </row>
    <row r="75" spans="1:10" s="27" customFormat="1">
      <c r="A75" s="47"/>
      <c r="F75" s="3"/>
      <c r="G75" s="3"/>
      <c r="H75" s="3"/>
      <c r="I75" s="3"/>
      <c r="J75" s="3"/>
    </row>
    <row r="76" spans="1:10" s="27" customFormat="1">
      <c r="A76" s="47"/>
      <c r="F76" s="3"/>
      <c r="G76" s="3"/>
      <c r="H76" s="3"/>
      <c r="I76" s="3"/>
      <c r="J76" s="3"/>
    </row>
    <row r="77" spans="1:10" s="27" customFormat="1">
      <c r="A77" s="47"/>
      <c r="F77" s="3"/>
      <c r="G77" s="3"/>
      <c r="H77" s="3"/>
      <c r="I77" s="3"/>
      <c r="J77" s="3"/>
    </row>
    <row r="78" spans="1:10" s="27" customFormat="1">
      <c r="A78" s="47"/>
      <c r="F78" s="3"/>
      <c r="G78" s="3"/>
      <c r="H78" s="3"/>
      <c r="I78" s="3"/>
      <c r="J78" s="3"/>
    </row>
    <row r="79" spans="1:10" s="27" customFormat="1">
      <c r="A79" s="47"/>
      <c r="F79" s="3"/>
      <c r="G79" s="3"/>
      <c r="H79" s="3"/>
      <c r="I79" s="3"/>
      <c r="J79" s="3"/>
    </row>
    <row r="80" spans="1:10" s="27" customFormat="1">
      <c r="A80" s="47"/>
      <c r="F80" s="3"/>
      <c r="G80" s="3"/>
      <c r="H80" s="3"/>
      <c r="I80" s="3"/>
      <c r="J80" s="3"/>
    </row>
    <row r="81" spans="1:10" s="27" customFormat="1">
      <c r="A81" s="47"/>
      <c r="F81" s="3"/>
      <c r="G81" s="3"/>
      <c r="H81" s="3"/>
      <c r="I81" s="3"/>
      <c r="J81" s="3"/>
    </row>
    <row r="82" spans="1:10" s="27" customFormat="1">
      <c r="A82" s="47"/>
      <c r="F82" s="3"/>
      <c r="G82" s="3"/>
      <c r="H82" s="3"/>
      <c r="I82" s="3"/>
      <c r="J82" s="3"/>
    </row>
    <row r="83" spans="1:10" s="27" customFormat="1">
      <c r="A83" s="47"/>
      <c r="F83" s="3"/>
      <c r="G83" s="3"/>
      <c r="H83" s="3"/>
      <c r="I83" s="3"/>
      <c r="J83" s="3"/>
    </row>
    <row r="84" spans="1:10" s="27" customFormat="1">
      <c r="A84" s="47"/>
      <c r="F84" s="3"/>
      <c r="G84" s="3"/>
      <c r="H84" s="3"/>
      <c r="I84" s="3"/>
      <c r="J84" s="3"/>
    </row>
    <row r="85" spans="1:10" s="27" customFormat="1">
      <c r="A85" s="47"/>
      <c r="F85" s="3"/>
      <c r="G85" s="3"/>
      <c r="H85" s="3"/>
      <c r="I85" s="3"/>
      <c r="J85" s="3"/>
    </row>
    <row r="86" spans="1:10" s="27" customFormat="1">
      <c r="A86" s="47"/>
      <c r="F86" s="3"/>
      <c r="G86" s="3"/>
      <c r="H86" s="3"/>
      <c r="I86" s="3"/>
      <c r="J86" s="3"/>
    </row>
    <row r="87" spans="1:10" s="27" customFormat="1">
      <c r="A87" s="47"/>
      <c r="F87" s="3"/>
      <c r="G87" s="3"/>
      <c r="H87" s="3"/>
      <c r="I87" s="3"/>
      <c r="J87" s="3"/>
    </row>
    <row r="88" spans="1:10" s="27" customFormat="1">
      <c r="A88" s="47"/>
      <c r="F88" s="3"/>
      <c r="G88" s="3"/>
      <c r="H88" s="3"/>
      <c r="I88" s="3"/>
      <c r="J88" s="3"/>
    </row>
    <row r="89" spans="1:10" s="27" customFormat="1">
      <c r="A89" s="47"/>
      <c r="F89" s="3"/>
      <c r="G89" s="3"/>
      <c r="H89" s="3"/>
      <c r="I89" s="3"/>
      <c r="J89" s="3"/>
    </row>
    <row r="90" spans="1:10" s="27" customFormat="1">
      <c r="A90" s="47"/>
      <c r="F90" s="3"/>
      <c r="G90" s="3"/>
      <c r="H90" s="3"/>
      <c r="I90" s="3"/>
      <c r="J90" s="3"/>
    </row>
    <row r="91" spans="1:10" s="27" customFormat="1">
      <c r="A91" s="47"/>
      <c r="F91" s="3"/>
      <c r="G91" s="3"/>
      <c r="H91" s="3"/>
      <c r="I91" s="3"/>
      <c r="J91" s="3"/>
    </row>
    <row r="92" spans="1:10" s="27" customFormat="1">
      <c r="A92" s="47"/>
      <c r="F92" s="3"/>
      <c r="G92" s="3"/>
      <c r="H92" s="3"/>
      <c r="I92" s="3"/>
      <c r="J92" s="3"/>
    </row>
    <row r="93" spans="1:10" s="27" customFormat="1">
      <c r="A93" s="47"/>
      <c r="F93" s="3"/>
      <c r="G93" s="3"/>
      <c r="H93" s="3"/>
      <c r="I93" s="3"/>
      <c r="J93" s="3"/>
    </row>
    <row r="94" spans="1:10" s="27" customFormat="1">
      <c r="A94" s="47"/>
      <c r="F94" s="3"/>
      <c r="G94" s="3"/>
      <c r="H94" s="3"/>
      <c r="I94" s="3"/>
      <c r="J94" s="3"/>
    </row>
    <row r="95" spans="1:10" s="27" customFormat="1">
      <c r="A95" s="47"/>
      <c r="F95" s="3"/>
      <c r="G95" s="3"/>
      <c r="H95" s="3"/>
      <c r="I95" s="3"/>
      <c r="J95" s="3"/>
    </row>
    <row r="96" spans="1:10" s="27" customFormat="1">
      <c r="A96" s="47"/>
      <c r="F96" s="3"/>
      <c r="G96" s="3"/>
      <c r="H96" s="3"/>
      <c r="I96" s="3"/>
      <c r="J96" s="3"/>
    </row>
    <row r="97" spans="1:10" s="27" customFormat="1">
      <c r="A97" s="47"/>
      <c r="F97" s="3"/>
      <c r="G97" s="3"/>
      <c r="H97" s="3"/>
      <c r="I97" s="3"/>
      <c r="J97" s="3"/>
    </row>
    <row r="98" spans="1:10" s="27" customFormat="1">
      <c r="A98" s="47"/>
      <c r="F98" s="3"/>
      <c r="G98" s="3"/>
      <c r="H98" s="3"/>
      <c r="I98" s="3"/>
      <c r="J98" s="3"/>
    </row>
    <row r="99" spans="1:10" s="27" customFormat="1">
      <c r="A99" s="47"/>
      <c r="F99" s="3"/>
      <c r="G99" s="3"/>
      <c r="H99" s="3"/>
      <c r="I99" s="3"/>
      <c r="J99" s="3"/>
    </row>
    <row r="100" spans="1:10" s="27" customFormat="1">
      <c r="A100" s="47"/>
      <c r="F100" s="3"/>
      <c r="G100" s="3"/>
      <c r="H100" s="3"/>
      <c r="I100" s="3"/>
      <c r="J100" s="3"/>
    </row>
    <row r="101" spans="1:10" s="27" customFormat="1">
      <c r="A101" s="47"/>
      <c r="F101" s="3"/>
      <c r="G101" s="3"/>
      <c r="H101" s="3"/>
      <c r="I101" s="3"/>
      <c r="J101" s="3"/>
    </row>
    <row r="102" spans="1:10" s="27" customFormat="1">
      <c r="A102" s="47"/>
      <c r="F102" s="3"/>
      <c r="G102" s="3"/>
      <c r="H102" s="3"/>
      <c r="I102" s="3"/>
      <c r="J102" s="3"/>
    </row>
    <row r="103" spans="1:10" s="27" customFormat="1">
      <c r="A103" s="47"/>
      <c r="F103" s="3"/>
      <c r="G103" s="3"/>
      <c r="H103" s="3"/>
      <c r="I103" s="3"/>
      <c r="J103" s="3"/>
    </row>
    <row r="104" spans="1:10" s="27" customFormat="1">
      <c r="A104" s="47"/>
      <c r="F104" s="3"/>
      <c r="G104" s="3"/>
      <c r="H104" s="3"/>
      <c r="I104" s="3"/>
      <c r="J104" s="3"/>
    </row>
    <row r="105" spans="1:10" s="27" customFormat="1">
      <c r="A105" s="47"/>
      <c r="F105" s="3"/>
      <c r="G105" s="3"/>
      <c r="H105" s="3"/>
      <c r="I105" s="3"/>
      <c r="J105" s="3"/>
    </row>
    <row r="106" spans="1:10" s="27" customFormat="1">
      <c r="A106" s="47"/>
      <c r="F106" s="3"/>
      <c r="G106" s="3"/>
      <c r="H106" s="3"/>
      <c r="I106" s="3"/>
      <c r="J106" s="3"/>
    </row>
    <row r="107" spans="1:10" s="27" customFormat="1">
      <c r="A107" s="47"/>
      <c r="F107" s="3"/>
      <c r="G107" s="3"/>
      <c r="H107" s="3"/>
      <c r="I107" s="3"/>
      <c r="J107" s="3"/>
    </row>
    <row r="108" spans="1:10" s="27" customFormat="1">
      <c r="A108" s="47"/>
      <c r="F108" s="3"/>
      <c r="G108" s="3"/>
      <c r="H108" s="3"/>
      <c r="I108" s="3"/>
      <c r="J108" s="3"/>
    </row>
    <row r="109" spans="1:10" s="27" customFormat="1">
      <c r="A109" s="47"/>
      <c r="F109" s="3"/>
      <c r="G109" s="3"/>
      <c r="H109" s="3"/>
      <c r="I109" s="3"/>
      <c r="J109" s="3"/>
    </row>
    <row r="110" spans="1:10" s="27" customFormat="1">
      <c r="A110" s="47"/>
      <c r="F110" s="3"/>
      <c r="G110" s="3"/>
      <c r="H110" s="3"/>
      <c r="I110" s="3"/>
      <c r="J110" s="3"/>
    </row>
    <row r="111" spans="1:10" s="27" customFormat="1">
      <c r="A111" s="47"/>
      <c r="F111" s="3"/>
      <c r="G111" s="3"/>
      <c r="H111" s="3"/>
      <c r="I111" s="3"/>
      <c r="J111" s="3"/>
    </row>
    <row r="112" spans="1:10" s="27" customFormat="1">
      <c r="A112" s="47"/>
      <c r="F112" s="3"/>
      <c r="G112" s="3"/>
      <c r="H112" s="3"/>
      <c r="I112" s="3"/>
      <c r="J112" s="3"/>
    </row>
    <row r="113" spans="1:10" s="27" customFormat="1">
      <c r="A113" s="47"/>
      <c r="F113" s="3"/>
      <c r="G113" s="3"/>
      <c r="H113" s="3"/>
      <c r="I113" s="3"/>
      <c r="J113" s="3"/>
    </row>
    <row r="114" spans="1:10" s="27" customFormat="1">
      <c r="A114" s="47"/>
      <c r="F114" s="3"/>
      <c r="G114" s="3"/>
      <c r="H114" s="3"/>
      <c r="I114" s="3"/>
      <c r="J114" s="3"/>
    </row>
    <row r="115" spans="1:10" s="27" customFormat="1">
      <c r="A115" s="47"/>
      <c r="F115" s="3"/>
      <c r="G115" s="3"/>
      <c r="H115" s="3"/>
      <c r="I115" s="3"/>
      <c r="J115" s="3"/>
    </row>
    <row r="116" spans="1:10" s="27" customFormat="1">
      <c r="A116" s="47"/>
      <c r="F116" s="3"/>
      <c r="G116" s="3"/>
      <c r="H116" s="3"/>
      <c r="I116" s="3"/>
      <c r="J116" s="3"/>
    </row>
    <row r="117" spans="1:10" s="27" customFormat="1">
      <c r="A117" s="47"/>
      <c r="F117" s="3"/>
      <c r="G117" s="3"/>
      <c r="H117" s="3"/>
      <c r="I117" s="3"/>
      <c r="J117" s="3"/>
    </row>
    <row r="118" spans="1:10" s="27" customFormat="1">
      <c r="A118" s="47"/>
      <c r="F118" s="3"/>
      <c r="G118" s="3"/>
      <c r="H118" s="3"/>
      <c r="I118" s="3"/>
      <c r="J118" s="3"/>
    </row>
    <row r="119" spans="1:10" s="27" customFormat="1">
      <c r="A119" s="47"/>
      <c r="F119" s="3"/>
      <c r="G119" s="3"/>
      <c r="H119" s="3"/>
      <c r="I119" s="3"/>
      <c r="J119" s="3"/>
    </row>
    <row r="120" spans="1:10" s="27" customFormat="1">
      <c r="A120" s="47"/>
      <c r="F120" s="3"/>
      <c r="G120" s="3"/>
      <c r="H120" s="3"/>
      <c r="I120" s="3"/>
      <c r="J120" s="3"/>
    </row>
    <row r="121" spans="1:10" s="27" customFormat="1">
      <c r="A121" s="47"/>
      <c r="F121" s="3"/>
      <c r="G121" s="3"/>
      <c r="H121" s="3"/>
      <c r="I121" s="3"/>
      <c r="J121" s="3"/>
    </row>
    <row r="122" spans="1:10" s="27" customFormat="1">
      <c r="A122" s="47"/>
      <c r="F122" s="3"/>
      <c r="G122" s="3"/>
      <c r="H122" s="3"/>
      <c r="I122" s="3"/>
      <c r="J122" s="3"/>
    </row>
    <row r="123" spans="1:10" s="27" customFormat="1">
      <c r="A123" s="47"/>
      <c r="F123" s="3"/>
      <c r="G123" s="3"/>
      <c r="H123" s="3"/>
      <c r="I123" s="3"/>
      <c r="J123" s="3"/>
    </row>
    <row r="124" spans="1:10" s="27" customFormat="1">
      <c r="A124" s="47"/>
      <c r="F124" s="3"/>
      <c r="G124" s="3"/>
      <c r="H124" s="3"/>
      <c r="I124" s="3"/>
      <c r="J124" s="3"/>
    </row>
    <row r="125" spans="1:10" s="27" customFormat="1">
      <c r="A125" s="47"/>
      <c r="F125" s="3"/>
      <c r="G125" s="3"/>
      <c r="H125" s="3"/>
      <c r="I125" s="3"/>
      <c r="J125" s="3"/>
    </row>
    <row r="126" spans="1:10" s="27" customFormat="1">
      <c r="A126" s="47"/>
      <c r="F126" s="3"/>
      <c r="G126" s="3"/>
      <c r="H126" s="3"/>
      <c r="I126" s="3"/>
      <c r="J126" s="3"/>
    </row>
    <row r="127" spans="1:10" s="27" customFormat="1">
      <c r="A127" s="47"/>
      <c r="F127" s="3"/>
      <c r="G127" s="3"/>
      <c r="H127" s="3"/>
      <c r="I127" s="3"/>
      <c r="J127" s="3"/>
    </row>
    <row r="128" spans="1:10" s="27" customFormat="1">
      <c r="A128" s="47"/>
      <c r="F128" s="3"/>
      <c r="G128" s="3"/>
      <c r="H128" s="3"/>
      <c r="I128" s="3"/>
      <c r="J128" s="3"/>
    </row>
    <row r="129" spans="1:10" s="27" customFormat="1">
      <c r="A129" s="47"/>
      <c r="F129" s="3"/>
      <c r="G129" s="3"/>
      <c r="H129" s="3"/>
      <c r="I129" s="3"/>
      <c r="J129" s="3"/>
    </row>
    <row r="130" spans="1:10" s="27" customFormat="1">
      <c r="A130" s="47"/>
      <c r="F130" s="3"/>
      <c r="G130" s="3"/>
      <c r="H130" s="3"/>
      <c r="I130" s="3"/>
      <c r="J130" s="3"/>
    </row>
    <row r="131" spans="1:10" s="27" customFormat="1">
      <c r="A131" s="47"/>
      <c r="F131" s="3"/>
      <c r="G131" s="3"/>
      <c r="H131" s="3"/>
      <c r="I131" s="3"/>
      <c r="J131" s="3"/>
    </row>
    <row r="132" spans="1:10" s="27" customFormat="1">
      <c r="A132" s="47"/>
      <c r="F132" s="3"/>
      <c r="G132" s="3"/>
      <c r="H132" s="3"/>
      <c r="I132" s="3"/>
      <c r="J132" s="3"/>
    </row>
    <row r="133" spans="1:10" s="27" customFormat="1">
      <c r="A133" s="47"/>
      <c r="F133" s="3"/>
      <c r="G133" s="3"/>
      <c r="H133" s="3"/>
      <c r="I133" s="3"/>
      <c r="J133" s="3"/>
    </row>
    <row r="134" spans="1:10" s="27" customFormat="1">
      <c r="A134" s="47"/>
      <c r="F134" s="3"/>
      <c r="G134" s="3"/>
      <c r="H134" s="3"/>
      <c r="I134" s="3"/>
      <c r="J134" s="3"/>
    </row>
    <row r="135" spans="1:10" s="27" customFormat="1">
      <c r="A135" s="47"/>
      <c r="F135" s="3"/>
      <c r="G135" s="3"/>
      <c r="H135" s="3"/>
      <c r="I135" s="3"/>
      <c r="J135" s="3"/>
    </row>
    <row r="136" spans="1:10" s="27" customFormat="1">
      <c r="A136" s="47"/>
      <c r="F136" s="3"/>
      <c r="G136" s="3"/>
      <c r="H136" s="3"/>
      <c r="I136" s="3"/>
      <c r="J136" s="3"/>
    </row>
    <row r="137" spans="1:10" s="27" customFormat="1">
      <c r="A137" s="47"/>
      <c r="F137" s="3"/>
      <c r="G137" s="3"/>
      <c r="H137" s="3"/>
      <c r="I137" s="3"/>
      <c r="J137" s="3"/>
    </row>
    <row r="138" spans="1:10" s="27" customFormat="1">
      <c r="A138" s="47"/>
      <c r="F138" s="3"/>
      <c r="G138" s="3"/>
      <c r="H138" s="3"/>
      <c r="I138" s="3"/>
      <c r="J138" s="3"/>
    </row>
    <row r="139" spans="1:10" s="27" customFormat="1">
      <c r="A139" s="47"/>
      <c r="F139" s="3"/>
      <c r="G139" s="3"/>
      <c r="H139" s="3"/>
      <c r="I139" s="3"/>
      <c r="J139" s="3"/>
    </row>
    <row r="140" spans="1:10" s="27" customFormat="1">
      <c r="A140" s="47"/>
      <c r="F140" s="3"/>
      <c r="G140" s="3"/>
      <c r="H140" s="3"/>
      <c r="I140" s="3"/>
      <c r="J140" s="3"/>
    </row>
    <row r="141" spans="1:10" s="27" customFormat="1">
      <c r="A141" s="47"/>
      <c r="F141" s="3"/>
      <c r="G141" s="3"/>
      <c r="H141" s="3"/>
      <c r="I141" s="3"/>
      <c r="J141" s="3"/>
    </row>
    <row r="142" spans="1:10" s="27" customFormat="1">
      <c r="A142" s="47"/>
      <c r="F142" s="3"/>
      <c r="G142" s="3"/>
      <c r="H142" s="3"/>
      <c r="I142" s="3"/>
      <c r="J142" s="3"/>
    </row>
    <row r="143" spans="1:10" s="27" customFormat="1">
      <c r="A143" s="47"/>
      <c r="F143" s="3"/>
      <c r="G143" s="3"/>
      <c r="H143" s="3"/>
      <c r="I143" s="3"/>
      <c r="J143" s="3"/>
    </row>
    <row r="144" spans="1:10" s="27" customFormat="1">
      <c r="A144" s="47"/>
      <c r="F144" s="3"/>
      <c r="G144" s="3"/>
      <c r="H144" s="3"/>
      <c r="I144" s="3"/>
      <c r="J144" s="3"/>
    </row>
    <row r="145" spans="1:10" s="27" customFormat="1">
      <c r="A145" s="47"/>
      <c r="F145" s="3"/>
      <c r="G145" s="3"/>
      <c r="H145" s="3"/>
      <c r="I145" s="3"/>
      <c r="J145" s="3"/>
    </row>
    <row r="146" spans="1:10" s="27" customFormat="1">
      <c r="A146" s="47"/>
      <c r="F146" s="3"/>
      <c r="G146" s="3"/>
      <c r="H146" s="3"/>
      <c r="I146" s="3"/>
      <c r="J146" s="3"/>
    </row>
    <row r="147" spans="1:10" s="27" customFormat="1">
      <c r="A147" s="47"/>
      <c r="F147" s="3"/>
      <c r="G147" s="3"/>
      <c r="H147" s="3"/>
      <c r="I147" s="3"/>
      <c r="J147" s="3"/>
    </row>
    <row r="148" spans="1:10" s="27" customFormat="1">
      <c r="A148" s="47"/>
      <c r="F148" s="3"/>
      <c r="G148" s="3"/>
      <c r="H148" s="3"/>
      <c r="I148" s="3"/>
      <c r="J148" s="3"/>
    </row>
    <row r="149" spans="1:10" s="27" customFormat="1">
      <c r="A149" s="47"/>
      <c r="F149" s="3"/>
      <c r="G149" s="3"/>
      <c r="H149" s="3"/>
      <c r="I149" s="3"/>
      <c r="J149" s="3"/>
    </row>
    <row r="150" spans="1:10" s="27" customFormat="1">
      <c r="A150" s="47"/>
      <c r="F150" s="3"/>
      <c r="G150" s="3"/>
      <c r="H150" s="3"/>
      <c r="I150" s="3"/>
      <c r="J150" s="3"/>
    </row>
    <row r="151" spans="1:10" s="27" customFormat="1">
      <c r="A151" s="47"/>
      <c r="F151" s="3"/>
      <c r="G151" s="3"/>
      <c r="H151" s="3"/>
      <c r="I151" s="3"/>
      <c r="J151" s="3"/>
    </row>
    <row r="152" spans="1:10" s="27" customFormat="1">
      <c r="A152" s="47"/>
      <c r="F152" s="3"/>
      <c r="G152" s="3"/>
      <c r="H152" s="3"/>
      <c r="I152" s="3"/>
      <c r="J152" s="3"/>
    </row>
    <row r="153" spans="1:10" s="27" customFormat="1">
      <c r="A153" s="47"/>
      <c r="F153" s="3"/>
      <c r="G153" s="3"/>
      <c r="H153" s="3"/>
      <c r="I153" s="3"/>
      <c r="J153" s="3"/>
    </row>
    <row r="154" spans="1:10" s="27" customFormat="1">
      <c r="A154" s="47"/>
      <c r="F154" s="3"/>
      <c r="G154" s="3"/>
      <c r="H154" s="3"/>
      <c r="I154" s="3"/>
      <c r="J154" s="3"/>
    </row>
    <row r="155" spans="1:10" s="27" customFormat="1">
      <c r="A155" s="47"/>
      <c r="F155" s="3"/>
      <c r="G155" s="3"/>
      <c r="H155" s="3"/>
      <c r="I155" s="3"/>
      <c r="J155" s="3"/>
    </row>
    <row r="156" spans="1:10" s="27" customFormat="1">
      <c r="A156" s="47"/>
      <c r="F156" s="3"/>
      <c r="G156" s="3"/>
      <c r="H156" s="3"/>
      <c r="I156" s="3"/>
      <c r="J156" s="3"/>
    </row>
    <row r="157" spans="1:10" s="27" customFormat="1">
      <c r="A157" s="47"/>
      <c r="F157" s="3"/>
      <c r="G157" s="3"/>
      <c r="H157" s="3"/>
      <c r="I157" s="3"/>
      <c r="J157" s="3"/>
    </row>
    <row r="158" spans="1:10" s="27" customFormat="1">
      <c r="A158" s="47"/>
      <c r="F158" s="3"/>
      <c r="G158" s="3"/>
      <c r="H158" s="3"/>
      <c r="I158" s="3"/>
      <c r="J158" s="3"/>
    </row>
    <row r="159" spans="1:10" s="27" customFormat="1">
      <c r="A159" s="47"/>
      <c r="F159" s="3"/>
      <c r="G159" s="3"/>
      <c r="H159" s="3"/>
      <c r="I159" s="3"/>
      <c r="J159" s="3"/>
    </row>
    <row r="160" spans="1:10" s="27" customFormat="1">
      <c r="A160" s="47"/>
      <c r="F160" s="3"/>
      <c r="G160" s="3"/>
      <c r="H160" s="3"/>
      <c r="I160" s="3"/>
      <c r="J160" s="3"/>
    </row>
    <row r="161" spans="1:10" s="27" customFormat="1">
      <c r="A161" s="47"/>
      <c r="F161" s="3"/>
      <c r="G161" s="3"/>
      <c r="H161" s="3"/>
      <c r="I161" s="3"/>
      <c r="J161" s="3"/>
    </row>
    <row r="162" spans="1:10" s="27" customFormat="1">
      <c r="A162" s="47"/>
      <c r="F162" s="3"/>
      <c r="G162" s="3"/>
      <c r="H162" s="3"/>
      <c r="I162" s="3"/>
      <c r="J162" s="3"/>
    </row>
    <row r="163" spans="1:10" s="27" customFormat="1">
      <c r="A163" s="47"/>
      <c r="F163" s="3"/>
      <c r="G163" s="3"/>
      <c r="H163" s="3"/>
      <c r="I163" s="3"/>
      <c r="J163" s="3"/>
    </row>
    <row r="164" spans="1:10" s="27" customFormat="1">
      <c r="A164" s="47"/>
      <c r="F164" s="3"/>
      <c r="G164" s="3"/>
      <c r="H164" s="3"/>
      <c r="I164" s="3"/>
      <c r="J164" s="3"/>
    </row>
    <row r="165" spans="1:10" s="27" customFormat="1">
      <c r="A165" s="47"/>
      <c r="F165" s="3"/>
      <c r="G165" s="3"/>
      <c r="H165" s="3"/>
      <c r="I165" s="3"/>
      <c r="J165" s="3"/>
    </row>
    <row r="166" spans="1:10" s="27" customFormat="1">
      <c r="A166" s="47"/>
      <c r="F166" s="3"/>
      <c r="G166" s="3"/>
      <c r="H166" s="3"/>
      <c r="I166" s="3"/>
      <c r="J166" s="3"/>
    </row>
    <row r="167" spans="1:10" s="27" customFormat="1">
      <c r="A167" s="47"/>
      <c r="F167" s="3"/>
      <c r="G167" s="3"/>
      <c r="H167" s="3"/>
      <c r="I167" s="3"/>
      <c r="J167" s="3"/>
    </row>
    <row r="168" spans="1:10" s="27" customFormat="1">
      <c r="A168" s="47"/>
      <c r="F168" s="3"/>
      <c r="G168" s="3"/>
      <c r="H168" s="3"/>
      <c r="I168" s="3"/>
      <c r="J168" s="3"/>
    </row>
    <row r="169" spans="1:10" s="27" customFormat="1">
      <c r="A169" s="47"/>
      <c r="F169" s="3"/>
      <c r="G169" s="3"/>
      <c r="H169" s="3"/>
      <c r="I169" s="3"/>
      <c r="J169" s="3"/>
    </row>
    <row r="170" spans="1:10" s="27" customFormat="1">
      <c r="A170" s="47"/>
      <c r="F170" s="3"/>
      <c r="G170" s="3"/>
      <c r="H170" s="3"/>
      <c r="I170" s="3"/>
      <c r="J170" s="3"/>
    </row>
    <row r="171" spans="1:10" s="27" customFormat="1">
      <c r="A171" s="47"/>
      <c r="F171" s="3"/>
      <c r="G171" s="3"/>
      <c r="H171" s="3"/>
      <c r="I171" s="3"/>
      <c r="J171" s="3"/>
    </row>
    <row r="172" spans="1:10" s="27" customFormat="1">
      <c r="A172" s="47"/>
      <c r="F172" s="3"/>
      <c r="G172" s="3"/>
      <c r="H172" s="3"/>
      <c r="I172" s="3"/>
      <c r="J172" s="3"/>
    </row>
    <row r="173" spans="1:10" s="27" customFormat="1">
      <c r="A173" s="47"/>
      <c r="F173" s="3"/>
      <c r="G173" s="3"/>
      <c r="H173" s="3"/>
      <c r="I173" s="3"/>
      <c r="J173" s="3"/>
    </row>
    <row r="174" spans="1:10" s="27" customFormat="1">
      <c r="A174" s="47"/>
      <c r="F174" s="3"/>
      <c r="G174" s="3"/>
      <c r="H174" s="3"/>
      <c r="I174" s="3"/>
      <c r="J174" s="3"/>
    </row>
    <row r="175" spans="1:10" s="27" customFormat="1">
      <c r="A175" s="47"/>
      <c r="F175" s="3"/>
      <c r="G175" s="3"/>
      <c r="H175" s="3"/>
      <c r="I175" s="3"/>
      <c r="J175" s="3"/>
    </row>
    <row r="176" spans="1:10" s="27" customFormat="1">
      <c r="A176" s="47"/>
      <c r="F176" s="3"/>
      <c r="G176" s="3"/>
      <c r="H176" s="3"/>
      <c r="I176" s="3"/>
      <c r="J176" s="3"/>
    </row>
    <row r="177" spans="1:10" s="27" customFormat="1">
      <c r="A177" s="47"/>
      <c r="F177" s="3"/>
      <c r="G177" s="3"/>
      <c r="H177" s="3"/>
      <c r="I177" s="3"/>
      <c r="J177" s="3"/>
    </row>
    <row r="178" spans="1:10" s="27" customFormat="1">
      <c r="A178" s="47"/>
      <c r="F178" s="3"/>
      <c r="G178" s="3"/>
      <c r="H178" s="3"/>
      <c r="I178" s="3"/>
      <c r="J178" s="3"/>
    </row>
    <row r="179" spans="1:10" s="27" customFormat="1">
      <c r="A179" s="47"/>
      <c r="F179" s="3"/>
      <c r="G179" s="3"/>
      <c r="H179" s="3"/>
      <c r="I179" s="3"/>
      <c r="J179" s="3"/>
    </row>
    <row r="180" spans="1:10" s="27" customFormat="1">
      <c r="A180" s="47"/>
      <c r="F180" s="3"/>
      <c r="G180" s="3"/>
      <c r="H180" s="3"/>
      <c r="I180" s="3"/>
      <c r="J180" s="3"/>
    </row>
    <row r="181" spans="1:10" s="27" customFormat="1">
      <c r="A181" s="47"/>
      <c r="F181" s="3"/>
      <c r="G181" s="3"/>
      <c r="H181" s="3"/>
      <c r="I181" s="3"/>
      <c r="J181" s="3"/>
    </row>
    <row r="182" spans="1:10" s="27" customFormat="1">
      <c r="A182" s="47"/>
      <c r="F182" s="3"/>
      <c r="G182" s="3"/>
      <c r="H182" s="3"/>
      <c r="I182" s="3"/>
      <c r="J182" s="3"/>
    </row>
    <row r="183" spans="1:10" s="27" customFormat="1">
      <c r="A183" s="47"/>
      <c r="F183" s="3"/>
      <c r="G183" s="3"/>
      <c r="H183" s="3"/>
      <c r="I183" s="3"/>
      <c r="J183" s="3"/>
    </row>
    <row r="184" spans="1:10" s="27" customFormat="1">
      <c r="A184" s="47"/>
      <c r="F184" s="3"/>
      <c r="G184" s="3"/>
      <c r="H184" s="3"/>
      <c r="I184" s="3"/>
      <c r="J184" s="3"/>
    </row>
    <row r="185" spans="1:10" s="27" customFormat="1">
      <c r="A185" s="47"/>
      <c r="F185" s="3"/>
      <c r="G185" s="3"/>
      <c r="H185" s="3"/>
      <c r="I185" s="3"/>
      <c r="J185" s="3"/>
    </row>
    <row r="186" spans="1:10" s="27" customFormat="1">
      <c r="A186" s="47"/>
      <c r="F186" s="3"/>
      <c r="G186" s="3"/>
      <c r="H186" s="3"/>
      <c r="I186" s="3"/>
      <c r="J186" s="3"/>
    </row>
    <row r="187" spans="1:10" s="27" customFormat="1">
      <c r="A187" s="47"/>
      <c r="F187" s="3"/>
      <c r="G187" s="3"/>
      <c r="H187" s="3"/>
      <c r="I187" s="3"/>
      <c r="J187" s="3"/>
    </row>
    <row r="188" spans="1:10" s="27" customFormat="1">
      <c r="A188" s="47"/>
      <c r="F188" s="3"/>
      <c r="G188" s="3"/>
      <c r="H188" s="3"/>
      <c r="I188" s="3"/>
      <c r="J188" s="3"/>
    </row>
    <row r="189" spans="1:10" s="27" customFormat="1">
      <c r="A189" s="47"/>
      <c r="F189" s="3"/>
      <c r="G189" s="3"/>
      <c r="H189" s="3"/>
      <c r="I189" s="3"/>
      <c r="J189" s="3"/>
    </row>
    <row r="190" spans="1:10" s="27" customFormat="1">
      <c r="A190" s="47"/>
      <c r="F190" s="3"/>
      <c r="G190" s="3"/>
      <c r="H190" s="3"/>
      <c r="I190" s="3"/>
      <c r="J190" s="3"/>
    </row>
    <row r="191" spans="1:10" s="27" customFormat="1">
      <c r="A191" s="47"/>
      <c r="F191" s="3"/>
      <c r="G191" s="3"/>
      <c r="H191" s="3"/>
      <c r="I191" s="3"/>
      <c r="J191" s="3"/>
    </row>
    <row r="192" spans="1:10" s="27" customFormat="1">
      <c r="A192" s="47"/>
      <c r="F192" s="3"/>
      <c r="G192" s="3"/>
      <c r="H192" s="3"/>
      <c r="I192" s="3"/>
      <c r="J192" s="3"/>
    </row>
    <row r="193" spans="1:10" s="27" customFormat="1">
      <c r="A193" s="47"/>
      <c r="F193" s="3"/>
      <c r="G193" s="3"/>
      <c r="H193" s="3"/>
      <c r="I193" s="3"/>
      <c r="J193" s="3"/>
    </row>
    <row r="194" spans="1:10" s="27" customFormat="1">
      <c r="A194" s="47"/>
      <c r="F194" s="3"/>
      <c r="G194" s="3"/>
      <c r="H194" s="3"/>
      <c r="I194" s="3"/>
      <c r="J194" s="3"/>
    </row>
    <row r="195" spans="1:10" s="27" customFormat="1">
      <c r="A195" s="47"/>
      <c r="F195" s="3"/>
      <c r="G195" s="3"/>
      <c r="H195" s="3"/>
      <c r="I195" s="3"/>
      <c r="J195" s="3"/>
    </row>
    <row r="196" spans="1:10" s="27" customFormat="1">
      <c r="A196" s="47"/>
      <c r="F196" s="3"/>
      <c r="G196" s="3"/>
      <c r="H196" s="3"/>
      <c r="I196" s="3"/>
      <c r="J196" s="3"/>
    </row>
    <row r="197" spans="1:10" s="27" customFormat="1">
      <c r="A197" s="47"/>
      <c r="F197" s="3"/>
      <c r="G197" s="3"/>
      <c r="H197" s="3"/>
      <c r="I197" s="3"/>
      <c r="J197" s="3"/>
    </row>
    <row r="198" spans="1:10" s="27" customFormat="1">
      <c r="A198" s="47"/>
      <c r="F198" s="3"/>
      <c r="G198" s="3"/>
      <c r="H198" s="3"/>
      <c r="I198" s="3"/>
      <c r="J198" s="3"/>
    </row>
    <row r="199" spans="1:10" s="27" customFormat="1">
      <c r="A199" s="47"/>
      <c r="F199" s="3"/>
      <c r="G199" s="3"/>
      <c r="H199" s="3"/>
      <c r="I199" s="3"/>
      <c r="J199" s="3"/>
    </row>
    <row r="200" spans="1:10" s="27" customFormat="1">
      <c r="A200" s="47"/>
      <c r="F200" s="3"/>
      <c r="G200" s="3"/>
      <c r="H200" s="3"/>
      <c r="I200" s="3"/>
      <c r="J200" s="3"/>
    </row>
    <row r="201" spans="1:10" s="27" customFormat="1">
      <c r="A201" s="47"/>
      <c r="F201" s="3"/>
      <c r="G201" s="3"/>
      <c r="H201" s="3"/>
      <c r="I201" s="3"/>
      <c r="J201" s="3"/>
    </row>
    <row r="202" spans="1:10" s="27" customFormat="1">
      <c r="A202" s="47"/>
      <c r="F202" s="3"/>
      <c r="G202" s="3"/>
      <c r="H202" s="3"/>
      <c r="I202" s="3"/>
      <c r="J202" s="3"/>
    </row>
    <row r="203" spans="1:10" s="27" customFormat="1">
      <c r="A203" s="47"/>
      <c r="F203" s="3"/>
      <c r="G203" s="3"/>
      <c r="H203" s="3"/>
      <c r="I203" s="3"/>
      <c r="J203" s="3"/>
    </row>
    <row r="204" spans="1:10" s="27" customFormat="1">
      <c r="A204" s="47"/>
      <c r="F204" s="3"/>
      <c r="G204" s="3"/>
      <c r="H204" s="3"/>
      <c r="I204" s="3"/>
      <c r="J204" s="3"/>
    </row>
    <row r="205" spans="1:10" s="27" customFormat="1">
      <c r="A205" s="47"/>
      <c r="F205" s="3"/>
      <c r="G205" s="3"/>
      <c r="H205" s="3"/>
      <c r="I205" s="3"/>
      <c r="J205" s="3"/>
    </row>
    <row r="206" spans="1:10" s="27" customFormat="1">
      <c r="A206" s="47"/>
      <c r="F206" s="3"/>
      <c r="G206" s="3"/>
      <c r="H206" s="3"/>
      <c r="I206" s="3"/>
      <c r="J206" s="3"/>
    </row>
    <row r="207" spans="1:10" s="27" customFormat="1">
      <c r="A207" s="47"/>
      <c r="F207" s="3"/>
      <c r="G207" s="3"/>
      <c r="H207" s="3"/>
      <c r="I207" s="3"/>
      <c r="J207" s="3"/>
    </row>
    <row r="208" spans="1:10" s="27" customFormat="1">
      <c r="A208" s="47"/>
      <c r="F208" s="3"/>
      <c r="G208" s="3"/>
      <c r="H208" s="3"/>
      <c r="I208" s="3"/>
      <c r="J208" s="3"/>
    </row>
    <row r="209" spans="1:10" s="27" customFormat="1">
      <c r="A209" s="47"/>
      <c r="F209" s="3"/>
      <c r="G209" s="3"/>
      <c r="H209" s="3"/>
      <c r="I209" s="3"/>
      <c r="J209" s="3"/>
    </row>
    <row r="210" spans="1:10" s="27" customFormat="1">
      <c r="A210" s="47"/>
      <c r="F210" s="3"/>
      <c r="G210" s="3"/>
      <c r="H210" s="3"/>
      <c r="I210" s="3"/>
      <c r="J210" s="3"/>
    </row>
    <row r="211" spans="1:10" s="27" customFormat="1">
      <c r="A211" s="47"/>
      <c r="F211" s="3"/>
      <c r="G211" s="3"/>
      <c r="H211" s="3"/>
      <c r="I211" s="3"/>
      <c r="J211" s="3"/>
    </row>
    <row r="212" spans="1:10" s="27" customFormat="1">
      <c r="A212" s="47"/>
      <c r="F212" s="3"/>
      <c r="G212" s="3"/>
      <c r="H212" s="3"/>
      <c r="I212" s="3"/>
      <c r="J212" s="3"/>
    </row>
    <row r="213" spans="1:10" s="27" customFormat="1">
      <c r="A213" s="47"/>
      <c r="F213" s="3"/>
      <c r="G213" s="3"/>
      <c r="H213" s="3"/>
      <c r="I213" s="3"/>
      <c r="J213" s="3"/>
    </row>
  </sheetData>
  <mergeCells count="19">
    <mergeCell ref="A1:J1"/>
    <mergeCell ref="C44:F44"/>
    <mergeCell ref="H44:J44"/>
    <mergeCell ref="A6:A7"/>
    <mergeCell ref="B6:B7"/>
    <mergeCell ref="F6:F7"/>
    <mergeCell ref="G6:J6"/>
    <mergeCell ref="C43:F43"/>
    <mergeCell ref="H43:J43"/>
    <mergeCell ref="A40:J40"/>
    <mergeCell ref="A9:J9"/>
    <mergeCell ref="C6:C7"/>
    <mergeCell ref="A33:J33"/>
    <mergeCell ref="A25:J25"/>
    <mergeCell ref="E6:E7"/>
    <mergeCell ref="D6:D7"/>
    <mergeCell ref="A3:J3"/>
    <mergeCell ref="A2:J2"/>
    <mergeCell ref="A4:J4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50" orientation="portrait" verticalDpi="300" r:id="rId1"/>
  <headerFooter alignWithMargins="0">
    <oddHeader xml:space="preserve">&amp;C&amp;"Times New Roman,обычный"&amp;14&amp;R&amp;"Times New Roman,обычный"&amp;14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9FF66"/>
  </sheetPr>
  <dimension ref="A2:J317"/>
  <sheetViews>
    <sheetView tabSelected="1" view="pageBreakPreview" topLeftCell="A70" zoomScale="75" zoomScaleNormal="75" zoomScaleSheetLayoutView="50" workbookViewId="0">
      <pane ySplit="8670" topLeftCell="A19"/>
      <selection activeCell="G2" sqref="G2:J6"/>
      <selection pane="bottomLeft" activeCell="E20" sqref="E20"/>
    </sheetView>
  </sheetViews>
  <sheetFormatPr defaultRowHeight="18.75"/>
  <cols>
    <col min="1" max="1" width="72.85546875" style="3" customWidth="1"/>
    <col min="2" max="2" width="10.85546875" style="27" customWidth="1"/>
    <col min="3" max="3" width="16.28515625" style="27" customWidth="1"/>
    <col min="4" max="4" width="12.42578125" style="27" customWidth="1"/>
    <col min="5" max="5" width="13.42578125" style="27" customWidth="1"/>
    <col min="6" max="6" width="13.28515625" style="3" customWidth="1"/>
    <col min="7" max="7" width="12.28515625" style="3" customWidth="1"/>
    <col min="8" max="8" width="12.140625" style="3" customWidth="1"/>
    <col min="9" max="9" width="11" style="3" customWidth="1"/>
    <col min="10" max="10" width="16.28515625" style="3" customWidth="1"/>
    <col min="11" max="16384" width="9.140625" style="3"/>
  </cols>
  <sheetData>
    <row r="2" spans="1:10" s="230" customFormat="1">
      <c r="B2" s="231"/>
      <c r="C2" s="231"/>
      <c r="D2" s="231"/>
      <c r="E2" s="231"/>
    </row>
    <row r="3" spans="1:10" s="230" customFormat="1">
      <c r="B3" s="231"/>
      <c r="C3" s="231"/>
      <c r="D3" s="231"/>
      <c r="E3" s="231"/>
    </row>
    <row r="4" spans="1:10" s="230" customFormat="1">
      <c r="B4" s="231"/>
      <c r="C4" s="231"/>
      <c r="D4" s="231"/>
      <c r="E4" s="231"/>
    </row>
    <row r="5" spans="1:10" s="230" customFormat="1">
      <c r="B5" s="231"/>
      <c r="C5" s="231"/>
      <c r="D5" s="231"/>
      <c r="E5" s="231"/>
    </row>
    <row r="6" spans="1:10" s="230" customFormat="1">
      <c r="B6" s="231"/>
      <c r="C6" s="231"/>
      <c r="D6" s="231"/>
      <c r="E6" s="231"/>
    </row>
    <row r="7" spans="1:10">
      <c r="A7" s="251" t="s">
        <v>198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10">
      <c r="A8" s="40"/>
      <c r="B8" s="50"/>
      <c r="C8" s="40"/>
      <c r="D8" s="40"/>
      <c r="E8" s="40"/>
      <c r="F8" s="40"/>
      <c r="G8" s="40"/>
      <c r="H8" s="40"/>
      <c r="I8" s="40"/>
      <c r="J8" s="40"/>
    </row>
    <row r="9" spans="1:10" ht="36" customHeight="1">
      <c r="A9" s="237" t="s">
        <v>195</v>
      </c>
      <c r="B9" s="238" t="s">
        <v>7</v>
      </c>
      <c r="C9" s="238" t="s">
        <v>291</v>
      </c>
      <c r="D9" s="233" t="s">
        <v>292</v>
      </c>
      <c r="E9" s="233" t="s">
        <v>293</v>
      </c>
      <c r="F9" s="238" t="s">
        <v>295</v>
      </c>
      <c r="G9" s="238" t="s">
        <v>286</v>
      </c>
      <c r="H9" s="238"/>
      <c r="I9" s="238"/>
      <c r="J9" s="238"/>
    </row>
    <row r="10" spans="1:10" ht="61.5" customHeight="1">
      <c r="A10" s="237"/>
      <c r="B10" s="238"/>
      <c r="C10" s="238"/>
      <c r="D10" s="234"/>
      <c r="E10" s="234"/>
      <c r="F10" s="238"/>
      <c r="G10" s="16" t="s">
        <v>154</v>
      </c>
      <c r="H10" s="16" t="s">
        <v>155</v>
      </c>
      <c r="I10" s="16" t="s">
        <v>156</v>
      </c>
      <c r="J10" s="16" t="s">
        <v>58</v>
      </c>
    </row>
    <row r="11" spans="1:10" ht="18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5" customFormat="1" ht="20.100000000000001" customHeight="1">
      <c r="A12" s="249" t="s">
        <v>238</v>
      </c>
      <c r="B12" s="249"/>
      <c r="C12" s="249"/>
      <c r="D12" s="249"/>
      <c r="E12" s="249"/>
      <c r="F12" s="249"/>
      <c r="G12" s="249"/>
      <c r="H12" s="249"/>
      <c r="I12" s="249"/>
      <c r="J12" s="249"/>
    </row>
    <row r="13" spans="1:10" s="5" customFormat="1" ht="36.75" customHeight="1">
      <c r="A13" s="10" t="s">
        <v>239</v>
      </c>
      <c r="B13" s="85">
        <v>1000</v>
      </c>
      <c r="C13" s="136">
        <f t="shared" ref="C13:J13" si="0">C14+C15+C16</f>
        <v>624.6</v>
      </c>
      <c r="D13" s="136">
        <f t="shared" si="0"/>
        <v>771</v>
      </c>
      <c r="E13" s="136">
        <f t="shared" si="0"/>
        <v>670</v>
      </c>
      <c r="F13" s="136">
        <f t="shared" si="0"/>
        <v>814</v>
      </c>
      <c r="G13" s="136">
        <f t="shared" si="0"/>
        <v>197</v>
      </c>
      <c r="H13" s="136">
        <f t="shared" si="0"/>
        <v>200</v>
      </c>
      <c r="I13" s="136">
        <f t="shared" si="0"/>
        <v>210</v>
      </c>
      <c r="J13" s="136">
        <f t="shared" si="0"/>
        <v>207</v>
      </c>
    </row>
    <row r="14" spans="1:10" s="5" customFormat="1" ht="20.100000000000001" customHeight="1">
      <c r="A14" s="80" t="s">
        <v>242</v>
      </c>
      <c r="B14" s="7">
        <v>1010</v>
      </c>
      <c r="C14" s="85">
        <v>624.6</v>
      </c>
      <c r="D14" s="136">
        <v>771</v>
      </c>
      <c r="E14" s="136">
        <v>670</v>
      </c>
      <c r="F14" s="85">
        <f>G14+H14+I14+J14</f>
        <v>814</v>
      </c>
      <c r="G14" s="85">
        <v>197</v>
      </c>
      <c r="H14" s="85">
        <v>200</v>
      </c>
      <c r="I14" s="85">
        <v>210</v>
      </c>
      <c r="J14" s="85">
        <v>207</v>
      </c>
    </row>
    <row r="15" spans="1:10" s="5" customFormat="1" ht="20.100000000000001" customHeight="1">
      <c r="A15" s="80" t="s">
        <v>243</v>
      </c>
      <c r="B15" s="7">
        <v>1011</v>
      </c>
      <c r="C15" s="85"/>
      <c r="D15" s="85"/>
      <c r="E15" s="10"/>
      <c r="F15" s="10"/>
      <c r="G15" s="10"/>
      <c r="H15" s="10"/>
      <c r="I15" s="10"/>
      <c r="J15" s="10"/>
    </row>
    <row r="16" spans="1:10" s="5" customFormat="1" ht="20.100000000000001" customHeight="1">
      <c r="A16" s="80" t="s">
        <v>244</v>
      </c>
      <c r="B16" s="7">
        <v>1012</v>
      </c>
      <c r="C16" s="85"/>
      <c r="D16" s="85"/>
      <c r="E16" s="10"/>
      <c r="F16" s="10"/>
      <c r="G16" s="10"/>
      <c r="H16" s="10"/>
      <c r="I16" s="10"/>
      <c r="J16" s="10"/>
    </row>
    <row r="17" spans="1:10" s="5" customFormat="1" ht="20.100000000000001" customHeight="1">
      <c r="A17" s="80" t="s">
        <v>240</v>
      </c>
      <c r="B17" s="7">
        <v>1020</v>
      </c>
      <c r="C17" s="85">
        <v>104.1</v>
      </c>
      <c r="D17" s="85"/>
      <c r="E17" s="10"/>
      <c r="F17" s="10"/>
      <c r="G17" s="10"/>
      <c r="H17" s="10"/>
      <c r="I17" s="10"/>
      <c r="J17" s="10"/>
    </row>
    <row r="18" spans="1:10" s="5" customFormat="1" ht="20.100000000000001" customHeight="1">
      <c r="A18" s="80" t="s">
        <v>241</v>
      </c>
      <c r="B18" s="7">
        <v>1030</v>
      </c>
      <c r="C18" s="10"/>
      <c r="D18" s="85"/>
      <c r="E18" s="10"/>
      <c r="F18" s="10"/>
      <c r="G18" s="10"/>
      <c r="H18" s="10"/>
      <c r="I18" s="10"/>
      <c r="J18" s="10"/>
    </row>
    <row r="19" spans="1:10" s="5" customFormat="1" ht="42" customHeight="1">
      <c r="A19" s="10" t="s">
        <v>92</v>
      </c>
      <c r="B19" s="11">
        <v>1040</v>
      </c>
      <c r="C19" s="122">
        <f t="shared" ref="C19:J19" si="1">C13-C17-C18</f>
        <v>520.5</v>
      </c>
      <c r="D19" s="122">
        <f t="shared" si="1"/>
        <v>771</v>
      </c>
      <c r="E19" s="122">
        <f t="shared" si="1"/>
        <v>670</v>
      </c>
      <c r="F19" s="122">
        <f t="shared" si="1"/>
        <v>814</v>
      </c>
      <c r="G19" s="122">
        <f t="shared" si="1"/>
        <v>197</v>
      </c>
      <c r="H19" s="122">
        <f t="shared" si="1"/>
        <v>200</v>
      </c>
      <c r="I19" s="122">
        <f t="shared" si="1"/>
        <v>210</v>
      </c>
      <c r="J19" s="122">
        <f t="shared" si="1"/>
        <v>207</v>
      </c>
    </row>
    <row r="20" spans="1:10" ht="37.5" customHeight="1">
      <c r="A20" s="10" t="s">
        <v>107</v>
      </c>
      <c r="B20" s="11">
        <v>1050</v>
      </c>
      <c r="C20" s="137">
        <f t="shared" ref="C20:J20" si="2">SUM(C21:C28)</f>
        <v>195</v>
      </c>
      <c r="D20" s="137">
        <f t="shared" si="2"/>
        <v>220.39999999999998</v>
      </c>
      <c r="E20" s="137">
        <f t="shared" si="2"/>
        <v>196.2</v>
      </c>
      <c r="F20" s="137">
        <f t="shared" si="2"/>
        <v>301.39999999999998</v>
      </c>
      <c r="G20" s="137">
        <f t="shared" si="2"/>
        <v>72.599999999999994</v>
      </c>
      <c r="H20" s="137">
        <f t="shared" si="2"/>
        <v>74.599999999999994</v>
      </c>
      <c r="I20" s="137">
        <f t="shared" si="2"/>
        <v>79.599999999999994</v>
      </c>
      <c r="J20" s="137">
        <f t="shared" si="2"/>
        <v>74.599999999999994</v>
      </c>
    </row>
    <row r="21" spans="1:10" s="2" customFormat="1" ht="20.100000000000001" customHeight="1">
      <c r="A21" s="8" t="s">
        <v>211</v>
      </c>
      <c r="B21" s="9">
        <v>1051</v>
      </c>
      <c r="C21" s="13"/>
      <c r="D21" s="13"/>
      <c r="E21" s="13"/>
      <c r="F21" s="144"/>
      <c r="G21" s="144"/>
      <c r="H21" s="144"/>
      <c r="I21" s="144"/>
      <c r="J21" s="144"/>
    </row>
    <row r="22" spans="1:10" s="2" customFormat="1" ht="20.100000000000001" customHeight="1">
      <c r="A22" s="8" t="s">
        <v>50</v>
      </c>
      <c r="B22" s="9">
        <v>1052</v>
      </c>
      <c r="C22" s="13"/>
      <c r="D22" s="13"/>
      <c r="E22" s="13"/>
      <c r="F22" s="144"/>
      <c r="G22" s="144"/>
      <c r="H22" s="144"/>
      <c r="I22" s="144"/>
      <c r="J22" s="144"/>
    </row>
    <row r="23" spans="1:10" s="2" customFormat="1" ht="20.100000000000001" customHeight="1">
      <c r="A23" s="8" t="s">
        <v>300</v>
      </c>
      <c r="B23" s="9">
        <v>1053</v>
      </c>
      <c r="C23" s="13">
        <v>31</v>
      </c>
      <c r="D23" s="13">
        <v>19.2</v>
      </c>
      <c r="E23" s="164">
        <v>16.2</v>
      </c>
      <c r="F23" s="144">
        <f>G23+H23+I23+J23</f>
        <v>23</v>
      </c>
      <c r="G23" s="144">
        <v>3</v>
      </c>
      <c r="H23" s="144">
        <v>5</v>
      </c>
      <c r="I23" s="144">
        <v>10</v>
      </c>
      <c r="J23" s="144">
        <v>5</v>
      </c>
    </row>
    <row r="24" spans="1:10" s="2" customFormat="1" ht="20.100000000000001" customHeight="1">
      <c r="A24" s="8" t="s">
        <v>25</v>
      </c>
      <c r="B24" s="9">
        <v>1054</v>
      </c>
      <c r="C24" s="13">
        <v>99.5</v>
      </c>
      <c r="D24" s="13">
        <v>134</v>
      </c>
      <c r="E24" s="164">
        <v>125</v>
      </c>
      <c r="F24" s="144">
        <f>G24+H24+I24+J24</f>
        <v>186</v>
      </c>
      <c r="G24" s="144">
        <v>46.5</v>
      </c>
      <c r="H24" s="144">
        <v>46.5</v>
      </c>
      <c r="I24" s="144">
        <v>46.5</v>
      </c>
      <c r="J24" s="144">
        <v>46.5</v>
      </c>
    </row>
    <row r="25" spans="1:10" s="2" customFormat="1" ht="20.100000000000001" customHeight="1">
      <c r="A25" s="8" t="s">
        <v>26</v>
      </c>
      <c r="B25" s="9">
        <v>1055</v>
      </c>
      <c r="C25" s="13">
        <v>33.5</v>
      </c>
      <c r="D25" s="13">
        <v>49.2</v>
      </c>
      <c r="E25" s="164">
        <v>38.5</v>
      </c>
      <c r="F25" s="144">
        <f>G25+H25+I25+J25</f>
        <v>68.400000000000006</v>
      </c>
      <c r="G25" s="144">
        <v>17.100000000000001</v>
      </c>
      <c r="H25" s="144">
        <v>17.100000000000001</v>
      </c>
      <c r="I25" s="144">
        <v>17.100000000000001</v>
      </c>
      <c r="J25" s="144">
        <v>17.100000000000001</v>
      </c>
    </row>
    <row r="26" spans="1:10" s="2" customFormat="1" ht="39" customHeight="1">
      <c r="A26" s="8" t="s">
        <v>191</v>
      </c>
      <c r="B26" s="9">
        <v>1056</v>
      </c>
      <c r="C26" s="13"/>
      <c r="D26" s="13"/>
      <c r="E26" s="13"/>
      <c r="F26" s="144">
        <f>G26+H26+I26+J26</f>
        <v>0</v>
      </c>
      <c r="G26" s="144"/>
      <c r="H26" s="144"/>
      <c r="I26" s="144"/>
      <c r="J26" s="144"/>
    </row>
    <row r="27" spans="1:10" s="2" customFormat="1" ht="20.100000000000001" customHeight="1">
      <c r="A27" s="8" t="s">
        <v>49</v>
      </c>
      <c r="B27" s="9">
        <v>1057</v>
      </c>
      <c r="C27" s="13">
        <v>15</v>
      </c>
      <c r="D27" s="13">
        <v>12</v>
      </c>
      <c r="E27" s="164">
        <v>12</v>
      </c>
      <c r="F27" s="144">
        <v>20</v>
      </c>
      <c r="G27" s="144">
        <v>5</v>
      </c>
      <c r="H27" s="144">
        <v>5</v>
      </c>
      <c r="I27" s="144">
        <v>5</v>
      </c>
      <c r="J27" s="144">
        <v>5</v>
      </c>
    </row>
    <row r="28" spans="1:10" s="2" customFormat="1" ht="20.100000000000001" customHeight="1">
      <c r="A28" s="8" t="s">
        <v>105</v>
      </c>
      <c r="B28" s="9">
        <v>1058</v>
      </c>
      <c r="C28" s="13">
        <v>16</v>
      </c>
      <c r="D28" s="13">
        <v>6</v>
      </c>
      <c r="E28" s="13">
        <v>4.5</v>
      </c>
      <c r="F28" s="144">
        <f>G28+H28+I28+J28</f>
        <v>4</v>
      </c>
      <c r="G28" s="144">
        <v>1</v>
      </c>
      <c r="H28" s="144">
        <v>1</v>
      </c>
      <c r="I28" s="144">
        <v>1</v>
      </c>
      <c r="J28" s="144">
        <v>1</v>
      </c>
    </row>
    <row r="29" spans="1:10" s="115" customFormat="1" ht="49.5" customHeight="1">
      <c r="A29" s="113" t="s">
        <v>260</v>
      </c>
      <c r="B29" s="114">
        <v>1060</v>
      </c>
      <c r="C29" s="133">
        <f t="shared" ref="C29:J29" si="3">C19-C20</f>
        <v>325.5</v>
      </c>
      <c r="D29" s="133">
        <f t="shared" si="3"/>
        <v>550.6</v>
      </c>
      <c r="E29" s="133">
        <f t="shared" si="3"/>
        <v>473.8</v>
      </c>
      <c r="F29" s="133">
        <f t="shared" si="3"/>
        <v>512.6</v>
      </c>
      <c r="G29" s="133">
        <f t="shared" si="3"/>
        <v>124.4</v>
      </c>
      <c r="H29" s="133">
        <f t="shared" si="3"/>
        <v>125.4</v>
      </c>
      <c r="I29" s="133">
        <f t="shared" si="3"/>
        <v>130.4</v>
      </c>
      <c r="J29" s="133">
        <f t="shared" si="3"/>
        <v>132.4</v>
      </c>
    </row>
    <row r="30" spans="1:10" ht="20.100000000000001" customHeight="1">
      <c r="A30" s="10" t="s">
        <v>175</v>
      </c>
      <c r="B30" s="11">
        <v>1070</v>
      </c>
      <c r="C30" s="137">
        <f>C31+C32</f>
        <v>145.19999999999999</v>
      </c>
      <c r="D30" s="137">
        <f>D31+D32</f>
        <v>220</v>
      </c>
      <c r="E30" s="137">
        <f>E31+E32</f>
        <v>283.89999999999998</v>
      </c>
      <c r="F30" s="137">
        <f>G30+H30+I30+J30</f>
        <v>340</v>
      </c>
      <c r="G30" s="137">
        <f>G31+G32</f>
        <v>64</v>
      </c>
      <c r="H30" s="137">
        <f>H31+H32</f>
        <v>90</v>
      </c>
      <c r="I30" s="137">
        <f>I31+I32</f>
        <v>126</v>
      </c>
      <c r="J30" s="137">
        <f>J31+J32</f>
        <v>60</v>
      </c>
    </row>
    <row r="31" spans="1:10" ht="20.100000000000001" customHeight="1">
      <c r="A31" s="10" t="s">
        <v>296</v>
      </c>
      <c r="B31" s="11" t="s">
        <v>297</v>
      </c>
      <c r="C31" s="137">
        <v>145.19999999999999</v>
      </c>
      <c r="D31" s="137">
        <v>220</v>
      </c>
      <c r="E31" s="137">
        <v>281</v>
      </c>
      <c r="F31" s="137">
        <f>G31+H31+I31+J31</f>
        <v>340</v>
      </c>
      <c r="G31" s="137">
        <v>64</v>
      </c>
      <c r="H31" s="137">
        <v>90</v>
      </c>
      <c r="I31" s="137">
        <v>126</v>
      </c>
      <c r="J31" s="137">
        <v>60</v>
      </c>
    </row>
    <row r="32" spans="1:10" ht="20.100000000000001" customHeight="1">
      <c r="A32" s="10" t="s">
        <v>299</v>
      </c>
      <c r="B32" s="11" t="s">
        <v>298</v>
      </c>
      <c r="C32" s="137"/>
      <c r="D32" s="137"/>
      <c r="E32" s="137">
        <v>2.9</v>
      </c>
      <c r="F32" s="137"/>
      <c r="G32" s="137"/>
      <c r="H32" s="137"/>
      <c r="I32" s="137"/>
      <c r="J32" s="137"/>
    </row>
    <row r="33" spans="1:10" ht="20.100000000000001" customHeight="1">
      <c r="A33" s="10" t="s">
        <v>180</v>
      </c>
      <c r="B33" s="11">
        <v>1080</v>
      </c>
      <c r="C33" s="122">
        <f t="shared" ref="C33:J33" si="4">SUM(C34:C55)</f>
        <v>353.9</v>
      </c>
      <c r="D33" s="122">
        <f t="shared" si="4"/>
        <v>372.45</v>
      </c>
      <c r="E33" s="122">
        <f t="shared" si="4"/>
        <v>337.7</v>
      </c>
      <c r="F33" s="122">
        <f t="shared" si="4"/>
        <v>475.6</v>
      </c>
      <c r="G33" s="122">
        <f t="shared" si="4"/>
        <v>116.9</v>
      </c>
      <c r="H33" s="122">
        <f t="shared" si="4"/>
        <v>115.9</v>
      </c>
      <c r="I33" s="122">
        <f t="shared" si="4"/>
        <v>117.9</v>
      </c>
      <c r="J33" s="122">
        <f t="shared" si="4"/>
        <v>124.9</v>
      </c>
    </row>
    <row r="34" spans="1:10" ht="20.100000000000001" customHeight="1">
      <c r="A34" s="8" t="s">
        <v>91</v>
      </c>
      <c r="B34" s="9">
        <v>1081</v>
      </c>
      <c r="C34" s="138"/>
      <c r="D34" s="138"/>
      <c r="E34" s="138"/>
      <c r="F34" s="13"/>
      <c r="G34" s="145"/>
      <c r="H34" s="145"/>
      <c r="I34" s="145"/>
      <c r="J34" s="145"/>
    </row>
    <row r="35" spans="1:10" ht="20.100000000000001" customHeight="1">
      <c r="A35" s="8" t="s">
        <v>171</v>
      </c>
      <c r="B35" s="9">
        <v>1082</v>
      </c>
      <c r="C35" s="138"/>
      <c r="D35" s="138"/>
      <c r="E35" s="138"/>
      <c r="F35" s="13"/>
      <c r="G35" s="145"/>
      <c r="H35" s="145"/>
      <c r="I35" s="145"/>
      <c r="J35" s="145"/>
    </row>
    <row r="36" spans="1:10" ht="20.100000000000001" customHeight="1">
      <c r="A36" s="8" t="s">
        <v>48</v>
      </c>
      <c r="B36" s="9">
        <v>1083</v>
      </c>
      <c r="C36" s="138"/>
      <c r="D36" s="138"/>
      <c r="E36" s="138"/>
      <c r="F36" s="13"/>
      <c r="G36" s="145"/>
      <c r="H36" s="145"/>
      <c r="I36" s="145"/>
      <c r="J36" s="145"/>
    </row>
    <row r="37" spans="1:10" ht="20.100000000000001" customHeight="1">
      <c r="A37" s="8" t="s">
        <v>9</v>
      </c>
      <c r="B37" s="9">
        <v>1084</v>
      </c>
      <c r="C37" s="138"/>
      <c r="D37" s="138"/>
      <c r="E37" s="138"/>
      <c r="F37" s="13"/>
      <c r="G37" s="145"/>
      <c r="H37" s="145"/>
      <c r="I37" s="145"/>
      <c r="J37" s="145"/>
    </row>
    <row r="38" spans="1:10" ht="20.100000000000001" customHeight="1">
      <c r="A38" s="8" t="s">
        <v>10</v>
      </c>
      <c r="B38" s="9">
        <v>1085</v>
      </c>
      <c r="C38" s="138"/>
      <c r="D38" s="138">
        <v>10</v>
      </c>
      <c r="E38" s="138"/>
      <c r="F38" s="13">
        <f>G38+H38+I38+J38</f>
        <v>10</v>
      </c>
      <c r="G38" s="145"/>
      <c r="H38" s="145"/>
      <c r="I38" s="145"/>
      <c r="J38" s="145">
        <v>10</v>
      </c>
    </row>
    <row r="39" spans="1:10" s="2" customFormat="1" ht="20.100000000000001" customHeight="1">
      <c r="A39" s="8" t="s">
        <v>23</v>
      </c>
      <c r="B39" s="9">
        <v>1086</v>
      </c>
      <c r="C39" s="13"/>
      <c r="D39" s="13"/>
      <c r="E39" s="13"/>
      <c r="F39" s="144"/>
      <c r="G39" s="144"/>
      <c r="H39" s="144"/>
      <c r="I39" s="144"/>
      <c r="J39" s="144"/>
    </row>
    <row r="40" spans="1:10" s="2" customFormat="1" ht="20.100000000000001" customHeight="1">
      <c r="A40" s="8" t="s">
        <v>24</v>
      </c>
      <c r="B40" s="9">
        <v>1087</v>
      </c>
      <c r="C40" s="13">
        <v>1.2</v>
      </c>
      <c r="D40" s="13">
        <v>1.2</v>
      </c>
      <c r="E40" s="164">
        <v>0.9</v>
      </c>
      <c r="F40" s="144">
        <f>G40+H40+I40+J40</f>
        <v>1.2</v>
      </c>
      <c r="G40" s="144">
        <v>0.3</v>
      </c>
      <c r="H40" s="144">
        <v>0.3</v>
      </c>
      <c r="I40" s="144">
        <v>0.3</v>
      </c>
      <c r="J40" s="144">
        <v>0.3</v>
      </c>
    </row>
    <row r="41" spans="1:10" s="2" customFormat="1" ht="20.100000000000001" customHeight="1">
      <c r="A41" s="8" t="s">
        <v>25</v>
      </c>
      <c r="B41" s="9">
        <v>1088</v>
      </c>
      <c r="C41" s="13">
        <v>174</v>
      </c>
      <c r="D41" s="13">
        <v>174</v>
      </c>
      <c r="E41" s="164">
        <v>175</v>
      </c>
      <c r="F41" s="144">
        <f>G41+H41+I41+J41</f>
        <v>300</v>
      </c>
      <c r="G41" s="144">
        <v>75</v>
      </c>
      <c r="H41" s="144">
        <v>75</v>
      </c>
      <c r="I41" s="144">
        <v>75</v>
      </c>
      <c r="J41" s="144">
        <v>75</v>
      </c>
    </row>
    <row r="42" spans="1:10" s="2" customFormat="1" ht="20.100000000000001" customHeight="1">
      <c r="A42" s="8" t="s">
        <v>26</v>
      </c>
      <c r="B42" s="9">
        <v>1089</v>
      </c>
      <c r="C42" s="13">
        <v>64</v>
      </c>
      <c r="D42" s="13">
        <v>64</v>
      </c>
      <c r="E42" s="164">
        <v>71.8</v>
      </c>
      <c r="F42" s="144">
        <f>G42+H42+I42+J42</f>
        <v>110.4</v>
      </c>
      <c r="G42" s="144">
        <v>27.6</v>
      </c>
      <c r="H42" s="144">
        <v>27.6</v>
      </c>
      <c r="I42" s="144">
        <v>27.6</v>
      </c>
      <c r="J42" s="144">
        <v>27.6</v>
      </c>
    </row>
    <row r="43" spans="1:10" s="2" customFormat="1" ht="42" customHeight="1">
      <c r="A43" s="8" t="s">
        <v>27</v>
      </c>
      <c r="B43" s="9">
        <v>1090</v>
      </c>
      <c r="C43" s="13">
        <v>20</v>
      </c>
      <c r="D43" s="13">
        <v>26</v>
      </c>
      <c r="E43" s="164">
        <v>18.100000000000001</v>
      </c>
      <c r="F43" s="144">
        <f>G43+H43+I43+J43</f>
        <v>16</v>
      </c>
      <c r="G43" s="144">
        <v>4</v>
      </c>
      <c r="H43" s="144">
        <v>4</v>
      </c>
      <c r="I43" s="144">
        <v>4</v>
      </c>
      <c r="J43" s="144">
        <v>4</v>
      </c>
    </row>
    <row r="44" spans="1:10" s="2" customFormat="1" ht="42" customHeight="1">
      <c r="A44" s="8" t="s">
        <v>28</v>
      </c>
      <c r="B44" s="9">
        <v>1091</v>
      </c>
      <c r="C44" s="13">
        <v>29</v>
      </c>
      <c r="D44" s="13">
        <v>34.1</v>
      </c>
      <c r="E44" s="164">
        <v>18</v>
      </c>
      <c r="F44" s="144"/>
      <c r="G44" s="144"/>
      <c r="H44" s="144"/>
      <c r="I44" s="144"/>
      <c r="J44" s="144"/>
    </row>
    <row r="45" spans="1:10" s="2" customFormat="1" ht="20.100000000000001" customHeight="1">
      <c r="A45" s="8" t="s">
        <v>29</v>
      </c>
      <c r="B45" s="9">
        <v>1092</v>
      </c>
      <c r="C45" s="13"/>
      <c r="D45" s="13"/>
      <c r="E45" s="164">
        <v>0.5</v>
      </c>
      <c r="F45" s="144"/>
      <c r="G45" s="144"/>
      <c r="H45" s="144"/>
      <c r="I45" s="144"/>
      <c r="J45" s="144"/>
    </row>
    <row r="46" spans="1:10" s="2" customFormat="1" ht="20.100000000000001" customHeight="1">
      <c r="A46" s="8" t="s">
        <v>30</v>
      </c>
      <c r="B46" s="9">
        <v>1093</v>
      </c>
      <c r="C46" s="13"/>
      <c r="D46" s="13"/>
      <c r="E46" s="164"/>
      <c r="F46" s="144"/>
      <c r="G46" s="144"/>
      <c r="H46" s="144"/>
      <c r="I46" s="144"/>
      <c r="J46" s="144"/>
    </row>
    <row r="47" spans="1:10" s="2" customFormat="1" ht="20.100000000000001" customHeight="1">
      <c r="A47" s="8" t="s">
        <v>31</v>
      </c>
      <c r="B47" s="9">
        <v>1094</v>
      </c>
      <c r="C47" s="13">
        <v>4.2</v>
      </c>
      <c r="D47" s="13">
        <v>5</v>
      </c>
      <c r="E47" s="164"/>
      <c r="F47" s="144"/>
      <c r="G47" s="144"/>
      <c r="H47" s="144"/>
      <c r="I47" s="144"/>
      <c r="J47" s="144"/>
    </row>
    <row r="48" spans="1:10" s="2" customFormat="1" ht="20.100000000000001" customHeight="1">
      <c r="A48" s="8" t="s">
        <v>51</v>
      </c>
      <c r="B48" s="9">
        <v>1095</v>
      </c>
      <c r="C48" s="13">
        <v>2.6</v>
      </c>
      <c r="D48" s="13">
        <v>3</v>
      </c>
      <c r="E48" s="164">
        <v>4</v>
      </c>
      <c r="F48" s="144"/>
      <c r="G48" s="144"/>
      <c r="H48" s="144"/>
      <c r="I48" s="144"/>
      <c r="J48" s="144"/>
    </row>
    <row r="49" spans="1:10" s="2" customFormat="1" ht="20.100000000000001" customHeight="1">
      <c r="A49" s="8" t="s">
        <v>32</v>
      </c>
      <c r="B49" s="9">
        <v>1096</v>
      </c>
      <c r="C49" s="13"/>
      <c r="D49" s="13"/>
      <c r="E49" s="164"/>
      <c r="F49" s="144">
        <f>G49+H49+I49+J49</f>
        <v>4</v>
      </c>
      <c r="G49" s="144">
        <v>1</v>
      </c>
      <c r="H49" s="144">
        <v>1</v>
      </c>
      <c r="I49" s="144">
        <v>1</v>
      </c>
      <c r="J49" s="144">
        <v>1</v>
      </c>
    </row>
    <row r="50" spans="1:10" s="2" customFormat="1" ht="20.100000000000001" customHeight="1">
      <c r="A50" s="8" t="s">
        <v>33</v>
      </c>
      <c r="B50" s="9">
        <v>1097</v>
      </c>
      <c r="C50" s="13"/>
      <c r="D50" s="13"/>
      <c r="E50" s="164">
        <v>0.5</v>
      </c>
      <c r="F50" s="144"/>
      <c r="G50" s="144"/>
      <c r="H50" s="144"/>
      <c r="I50" s="144"/>
      <c r="J50" s="144"/>
    </row>
    <row r="51" spans="1:10" s="2" customFormat="1" ht="20.100000000000001" customHeight="1">
      <c r="A51" s="8" t="s">
        <v>34</v>
      </c>
      <c r="B51" s="9">
        <v>1098</v>
      </c>
      <c r="C51" s="13"/>
      <c r="D51" s="13"/>
      <c r="E51" s="164"/>
      <c r="F51" s="144"/>
      <c r="G51" s="144"/>
      <c r="H51" s="144"/>
      <c r="I51" s="144"/>
      <c r="J51" s="144"/>
    </row>
    <row r="52" spans="1:10" s="2" customFormat="1" ht="20.100000000000001" customHeight="1">
      <c r="A52" s="8" t="s">
        <v>35</v>
      </c>
      <c r="B52" s="9">
        <v>1099</v>
      </c>
      <c r="C52" s="13"/>
      <c r="D52" s="13"/>
      <c r="E52" s="164"/>
      <c r="F52" s="144"/>
      <c r="G52" s="144"/>
      <c r="H52" s="144"/>
      <c r="I52" s="144"/>
      <c r="J52" s="144"/>
    </row>
    <row r="53" spans="1:10" s="2" customFormat="1" ht="42.75" customHeight="1">
      <c r="A53" s="8" t="s">
        <v>64</v>
      </c>
      <c r="B53" s="9">
        <v>1100</v>
      </c>
      <c r="C53" s="13">
        <v>39.9</v>
      </c>
      <c r="D53" s="13">
        <v>44.75</v>
      </c>
      <c r="E53" s="164">
        <v>25</v>
      </c>
      <c r="F53" s="144">
        <f>G53+H53+I53+J53</f>
        <v>10</v>
      </c>
      <c r="G53" s="144">
        <v>3</v>
      </c>
      <c r="H53" s="144">
        <v>2</v>
      </c>
      <c r="I53" s="144">
        <v>4</v>
      </c>
      <c r="J53" s="144">
        <v>1</v>
      </c>
    </row>
    <row r="54" spans="1:10" s="2" customFormat="1" ht="20.100000000000001" customHeight="1">
      <c r="A54" s="8" t="s">
        <v>36</v>
      </c>
      <c r="B54" s="9">
        <v>1101</v>
      </c>
      <c r="C54" s="13"/>
      <c r="D54" s="13"/>
      <c r="E54" s="164"/>
      <c r="F54" s="144"/>
      <c r="G54" s="144"/>
      <c r="H54" s="144"/>
      <c r="I54" s="144"/>
      <c r="J54" s="144"/>
    </row>
    <row r="55" spans="1:10" s="2" customFormat="1" ht="20.100000000000001" customHeight="1">
      <c r="A55" s="8" t="s">
        <v>302</v>
      </c>
      <c r="B55" s="9">
        <v>1102</v>
      </c>
      <c r="C55" s="13">
        <v>19</v>
      </c>
      <c r="D55" s="13">
        <v>10.4</v>
      </c>
      <c r="E55" s="164">
        <v>23.9</v>
      </c>
      <c r="F55" s="144">
        <f>G55+H55+I55+J55</f>
        <v>24</v>
      </c>
      <c r="G55" s="144">
        <v>6</v>
      </c>
      <c r="H55" s="144">
        <v>6</v>
      </c>
      <c r="I55" s="144">
        <v>6</v>
      </c>
      <c r="J55" s="144">
        <v>6</v>
      </c>
    </row>
    <row r="56" spans="1:10" ht="20.100000000000001" customHeight="1">
      <c r="A56" s="10" t="s">
        <v>181</v>
      </c>
      <c r="B56" s="11">
        <v>1110</v>
      </c>
      <c r="C56" s="122">
        <f t="shared" ref="C56:J56" si="5">SUM(C57:C62)</f>
        <v>26.599999999999998</v>
      </c>
      <c r="D56" s="122">
        <f t="shared" si="5"/>
        <v>0</v>
      </c>
      <c r="E56" s="165">
        <f t="shared" si="5"/>
        <v>20</v>
      </c>
      <c r="F56" s="122">
        <f t="shared" si="5"/>
        <v>28</v>
      </c>
      <c r="G56" s="122">
        <f t="shared" si="5"/>
        <v>6</v>
      </c>
      <c r="H56" s="122">
        <f t="shared" si="5"/>
        <v>7</v>
      </c>
      <c r="I56" s="122">
        <f t="shared" si="5"/>
        <v>8</v>
      </c>
      <c r="J56" s="122">
        <f t="shared" si="5"/>
        <v>7</v>
      </c>
    </row>
    <row r="57" spans="1:10" s="2" customFormat="1" ht="20.100000000000001" customHeight="1">
      <c r="A57" s="8" t="s">
        <v>152</v>
      </c>
      <c r="B57" s="9">
        <v>1111</v>
      </c>
      <c r="C57" s="13">
        <v>16.899999999999999</v>
      </c>
      <c r="D57" s="13"/>
      <c r="E57" s="164">
        <v>17</v>
      </c>
      <c r="F57" s="144">
        <f>G57+H57+I57+J57</f>
        <v>19</v>
      </c>
      <c r="G57" s="144">
        <v>4</v>
      </c>
      <c r="H57" s="144">
        <v>5</v>
      </c>
      <c r="I57" s="144">
        <v>5</v>
      </c>
      <c r="J57" s="144">
        <v>5</v>
      </c>
    </row>
    <row r="58" spans="1:10" s="2" customFormat="1" ht="20.100000000000001" customHeight="1">
      <c r="A58" s="8" t="s">
        <v>153</v>
      </c>
      <c r="B58" s="9">
        <v>1112</v>
      </c>
      <c r="C58" s="13"/>
      <c r="D58" s="13"/>
      <c r="E58" s="164"/>
      <c r="F58" s="144"/>
      <c r="G58" s="144"/>
      <c r="H58" s="144"/>
      <c r="I58" s="144"/>
      <c r="J58" s="144"/>
    </row>
    <row r="59" spans="1:10" s="2" customFormat="1" ht="20.100000000000001" customHeight="1">
      <c r="A59" s="8" t="s">
        <v>25</v>
      </c>
      <c r="B59" s="9">
        <v>1113</v>
      </c>
      <c r="C59" s="13"/>
      <c r="D59" s="13"/>
      <c r="E59" s="164"/>
      <c r="F59" s="144"/>
      <c r="G59" s="144"/>
      <c r="H59" s="144"/>
      <c r="I59" s="144"/>
      <c r="J59" s="144"/>
    </row>
    <row r="60" spans="1:10" s="2" customFormat="1" ht="20.100000000000001" customHeight="1">
      <c r="A60" s="8" t="s">
        <v>49</v>
      </c>
      <c r="B60" s="9">
        <v>1114</v>
      </c>
      <c r="C60" s="13"/>
      <c r="D60" s="13"/>
      <c r="E60" s="164"/>
      <c r="F60" s="144"/>
      <c r="G60" s="144"/>
      <c r="H60" s="144"/>
      <c r="I60" s="144"/>
      <c r="J60" s="144"/>
    </row>
    <row r="61" spans="1:10" s="2" customFormat="1" ht="20.100000000000001" customHeight="1">
      <c r="A61" s="8" t="s">
        <v>67</v>
      </c>
      <c r="B61" s="9">
        <v>1115</v>
      </c>
      <c r="C61" s="13">
        <v>9.6999999999999993</v>
      </c>
      <c r="D61" s="13"/>
      <c r="E61" s="164">
        <v>3</v>
      </c>
      <c r="F61" s="144">
        <f>G61+H61+I61+J61</f>
        <v>9</v>
      </c>
      <c r="G61" s="144">
        <v>2</v>
      </c>
      <c r="H61" s="144">
        <v>2</v>
      </c>
      <c r="I61" s="144">
        <v>3</v>
      </c>
      <c r="J61" s="144">
        <v>2</v>
      </c>
    </row>
    <row r="62" spans="1:10" s="2" customFormat="1" ht="20.100000000000001" customHeight="1">
      <c r="A62" s="8" t="s">
        <v>106</v>
      </c>
      <c r="B62" s="9">
        <v>1116</v>
      </c>
      <c r="C62" s="13"/>
      <c r="D62" s="13"/>
      <c r="E62" s="164"/>
      <c r="F62" s="144"/>
      <c r="G62" s="144"/>
      <c r="H62" s="144"/>
      <c r="I62" s="144"/>
      <c r="J62" s="144"/>
    </row>
    <row r="63" spans="1:10" s="2" customFormat="1" ht="20.100000000000001" customHeight="1">
      <c r="A63" s="86" t="s">
        <v>68</v>
      </c>
      <c r="B63" s="11">
        <v>1120</v>
      </c>
      <c r="C63" s="122">
        <f t="shared" ref="C63:J63" si="6">SUM(C64:C68)</f>
        <v>151.1</v>
      </c>
      <c r="D63" s="122">
        <f t="shared" si="6"/>
        <v>220</v>
      </c>
      <c r="E63" s="165">
        <f t="shared" si="6"/>
        <v>368</v>
      </c>
      <c r="F63" s="122">
        <f t="shared" si="6"/>
        <v>340</v>
      </c>
      <c r="G63" s="122">
        <f t="shared" si="6"/>
        <v>64</v>
      </c>
      <c r="H63" s="122">
        <f t="shared" si="6"/>
        <v>90</v>
      </c>
      <c r="I63" s="122">
        <f t="shared" si="6"/>
        <v>126</v>
      </c>
      <c r="J63" s="122">
        <f t="shared" si="6"/>
        <v>60</v>
      </c>
    </row>
    <row r="64" spans="1:10" s="2" customFormat="1" ht="20.100000000000001" customHeight="1">
      <c r="A64" s="8" t="s">
        <v>56</v>
      </c>
      <c r="B64" s="9">
        <v>1121</v>
      </c>
      <c r="C64" s="13">
        <v>1.5</v>
      </c>
      <c r="D64" s="13"/>
      <c r="E64" s="164"/>
      <c r="F64" s="144"/>
      <c r="G64" s="144"/>
      <c r="H64" s="144"/>
      <c r="I64" s="144"/>
      <c r="J64" s="144"/>
    </row>
    <row r="65" spans="1:10" s="2" customFormat="1" ht="20.100000000000001" customHeight="1">
      <c r="A65" s="8" t="s">
        <v>37</v>
      </c>
      <c r="B65" s="9">
        <v>1122</v>
      </c>
      <c r="C65" s="13"/>
      <c r="D65" s="13"/>
      <c r="E65" s="164"/>
      <c r="F65" s="144"/>
      <c r="G65" s="144"/>
      <c r="H65" s="144"/>
      <c r="I65" s="144"/>
      <c r="J65" s="144"/>
    </row>
    <row r="66" spans="1:10" s="2" customFormat="1" ht="20.100000000000001" customHeight="1">
      <c r="A66" s="8" t="s">
        <v>47</v>
      </c>
      <c r="B66" s="9">
        <v>1123</v>
      </c>
      <c r="C66" s="13"/>
      <c r="D66" s="13"/>
      <c r="E66" s="164"/>
      <c r="F66" s="144"/>
      <c r="G66" s="144"/>
      <c r="H66" s="144"/>
      <c r="I66" s="144"/>
      <c r="J66" s="144"/>
    </row>
    <row r="67" spans="1:10" s="2" customFormat="1" ht="20.100000000000001" customHeight="1">
      <c r="A67" s="8" t="s">
        <v>176</v>
      </c>
      <c r="B67" s="9">
        <v>1124</v>
      </c>
      <c r="C67" s="13"/>
      <c r="D67" s="13"/>
      <c r="E67" s="164"/>
      <c r="F67" s="144"/>
      <c r="G67" s="144"/>
      <c r="H67" s="144"/>
      <c r="I67" s="144"/>
      <c r="J67" s="144"/>
    </row>
    <row r="68" spans="1:10" s="2" customFormat="1" ht="20.100000000000001" customHeight="1">
      <c r="A68" s="8" t="s">
        <v>301</v>
      </c>
      <c r="B68" s="9">
        <v>1125</v>
      </c>
      <c r="C68" s="13">
        <v>149.6</v>
      </c>
      <c r="D68" s="13">
        <v>220</v>
      </c>
      <c r="E68" s="164">
        <v>368</v>
      </c>
      <c r="F68" s="144">
        <f>G68+H68+I68+J68</f>
        <v>340</v>
      </c>
      <c r="G68" s="144">
        <v>64</v>
      </c>
      <c r="H68" s="144">
        <v>90</v>
      </c>
      <c r="I68" s="144">
        <v>126</v>
      </c>
      <c r="J68" s="144">
        <v>60</v>
      </c>
    </row>
    <row r="69" spans="1:10" s="115" customFormat="1" ht="44.25" customHeight="1">
      <c r="A69" s="113" t="s">
        <v>261</v>
      </c>
      <c r="B69" s="116">
        <v>1130</v>
      </c>
      <c r="C69" s="133">
        <f t="shared" ref="C69:J69" si="7">C29+C30-C33-C56-C63</f>
        <v>-60.899999999999977</v>
      </c>
      <c r="D69" s="133">
        <f t="shared" si="7"/>
        <v>178.15000000000003</v>
      </c>
      <c r="E69" s="165">
        <f t="shared" si="7"/>
        <v>32.000000000000057</v>
      </c>
      <c r="F69" s="133">
        <f t="shared" si="7"/>
        <v>9</v>
      </c>
      <c r="G69" s="133">
        <f t="shared" si="7"/>
        <v>1.5</v>
      </c>
      <c r="H69" s="133">
        <f t="shared" si="7"/>
        <v>2.5</v>
      </c>
      <c r="I69" s="133">
        <f t="shared" si="7"/>
        <v>4.4999999999999716</v>
      </c>
      <c r="J69" s="133">
        <f t="shared" si="7"/>
        <v>0.5</v>
      </c>
    </row>
    <row r="70" spans="1:10" ht="20.100000000000001" customHeight="1">
      <c r="A70" s="10" t="s">
        <v>303</v>
      </c>
      <c r="B70" s="11">
        <v>1140</v>
      </c>
      <c r="C70" s="137">
        <v>1.6</v>
      </c>
      <c r="D70" s="137"/>
      <c r="E70" s="166">
        <v>0.4</v>
      </c>
      <c r="F70" s="122"/>
      <c r="G70" s="122"/>
      <c r="H70" s="122"/>
      <c r="I70" s="122"/>
      <c r="J70" s="122"/>
    </row>
    <row r="71" spans="1:10" ht="20.100000000000001" customHeight="1">
      <c r="A71" s="10" t="s">
        <v>316</v>
      </c>
      <c r="B71" s="11">
        <v>1150</v>
      </c>
      <c r="C71" s="122"/>
      <c r="D71" s="122"/>
      <c r="E71" s="165"/>
      <c r="F71" s="122"/>
      <c r="G71" s="122"/>
      <c r="H71" s="122"/>
      <c r="I71" s="122"/>
      <c r="J71" s="122"/>
    </row>
    <row r="72" spans="1:10" ht="20.100000000000001" customHeight="1">
      <c r="A72" s="10" t="s">
        <v>327</v>
      </c>
      <c r="B72" s="11">
        <v>1160</v>
      </c>
      <c r="C72" s="137">
        <v>12.6</v>
      </c>
      <c r="D72" s="137"/>
      <c r="E72" s="166"/>
      <c r="F72" s="122"/>
      <c r="G72" s="122"/>
      <c r="H72" s="122"/>
      <c r="I72" s="122"/>
      <c r="J72" s="122"/>
    </row>
    <row r="73" spans="1:10" ht="20.100000000000001" customHeight="1">
      <c r="A73" s="10" t="s">
        <v>317</v>
      </c>
      <c r="B73" s="11">
        <v>1170</v>
      </c>
      <c r="C73" s="122">
        <v>2.2000000000000002</v>
      </c>
      <c r="D73" s="122"/>
      <c r="E73" s="165">
        <v>2.8</v>
      </c>
      <c r="F73" s="122"/>
      <c r="G73" s="122"/>
      <c r="H73" s="122"/>
      <c r="I73" s="122"/>
      <c r="J73" s="122"/>
    </row>
    <row r="74" spans="1:10" s="115" customFormat="1" ht="43.5" customHeight="1">
      <c r="A74" s="113" t="s">
        <v>262</v>
      </c>
      <c r="B74" s="114">
        <v>1200</v>
      </c>
      <c r="C74" s="133">
        <f>C69+C70+C72-C71-C73</f>
        <v>-48.899999999999977</v>
      </c>
      <c r="D74" s="133">
        <f>D69+D70+D72-D71-D73</f>
        <v>178.15000000000003</v>
      </c>
      <c r="E74" s="165">
        <f t="shared" ref="E74:J74" si="8">E69+E70+E72-E71-E73</f>
        <v>29.600000000000055</v>
      </c>
      <c r="F74" s="133">
        <f t="shared" si="8"/>
        <v>9</v>
      </c>
      <c r="G74" s="133">
        <f t="shared" si="8"/>
        <v>1.5</v>
      </c>
      <c r="H74" s="133">
        <f t="shared" si="8"/>
        <v>2.5</v>
      </c>
      <c r="I74" s="133">
        <f t="shared" si="8"/>
        <v>4.4999999999999716</v>
      </c>
      <c r="J74" s="133">
        <f t="shared" si="8"/>
        <v>0.5</v>
      </c>
    </row>
    <row r="75" spans="1:10" ht="20.100000000000001" customHeight="1">
      <c r="A75" s="8" t="s">
        <v>116</v>
      </c>
      <c r="B75" s="9">
        <v>1210</v>
      </c>
      <c r="C75" s="13"/>
      <c r="D75" s="13">
        <v>32.049999999999997</v>
      </c>
      <c r="E75" s="164">
        <v>5.4</v>
      </c>
      <c r="F75" s="13">
        <f>G75+H75+I75+J75</f>
        <v>1.6300000000000001</v>
      </c>
      <c r="G75" s="13">
        <v>0.27</v>
      </c>
      <c r="H75" s="13">
        <v>0.45</v>
      </c>
      <c r="I75" s="13">
        <v>0.81</v>
      </c>
      <c r="J75" s="126">
        <v>0.1</v>
      </c>
    </row>
    <row r="76" spans="1:10" ht="20.100000000000001" customHeight="1">
      <c r="A76" s="8" t="s">
        <v>117</v>
      </c>
      <c r="B76" s="9">
        <v>1220</v>
      </c>
      <c r="C76" s="13"/>
      <c r="D76" s="13"/>
      <c r="E76" s="13"/>
      <c r="F76" s="13"/>
      <c r="G76" s="13"/>
      <c r="H76" s="13"/>
      <c r="I76" s="13"/>
      <c r="J76" s="13"/>
    </row>
    <row r="77" spans="1:10" s="115" customFormat="1" ht="43.5" customHeight="1">
      <c r="A77" s="113" t="s">
        <v>264</v>
      </c>
      <c r="B77" s="114">
        <v>1230</v>
      </c>
      <c r="C77" s="133">
        <f t="shared" ref="C77:J77" si="9">C74-C75</f>
        <v>-48.899999999999977</v>
      </c>
      <c r="D77" s="133">
        <f t="shared" si="9"/>
        <v>146.10000000000002</v>
      </c>
      <c r="E77" s="133">
        <f t="shared" si="9"/>
        <v>24.200000000000053</v>
      </c>
      <c r="F77" s="133">
        <f t="shared" si="9"/>
        <v>7.37</v>
      </c>
      <c r="G77" s="133">
        <f t="shared" si="9"/>
        <v>1.23</v>
      </c>
      <c r="H77" s="133">
        <f t="shared" si="9"/>
        <v>2.0499999999999998</v>
      </c>
      <c r="I77" s="133">
        <f t="shared" si="9"/>
        <v>3.6899999999999715</v>
      </c>
      <c r="J77" s="133">
        <f t="shared" si="9"/>
        <v>0.4</v>
      </c>
    </row>
    <row r="78" spans="1:10" s="5" customFormat="1" ht="20.100000000000001" customHeight="1">
      <c r="A78" s="249" t="s">
        <v>212</v>
      </c>
      <c r="B78" s="249"/>
      <c r="C78" s="249"/>
      <c r="D78" s="249"/>
      <c r="E78" s="249"/>
      <c r="F78" s="249"/>
      <c r="G78" s="249"/>
      <c r="H78" s="249"/>
      <c r="I78" s="249"/>
      <c r="J78" s="249"/>
    </row>
    <row r="79" spans="1:10" ht="20.100000000000001" customHeight="1">
      <c r="A79" s="8" t="s">
        <v>8</v>
      </c>
      <c r="B79" s="9">
        <v>1240</v>
      </c>
      <c r="C79" s="13">
        <f t="shared" ref="C79:J79" si="10">C19+C30+C70+C72</f>
        <v>679.90000000000009</v>
      </c>
      <c r="D79" s="13">
        <f t="shared" si="10"/>
        <v>991</v>
      </c>
      <c r="E79" s="13">
        <f t="shared" si="10"/>
        <v>954.3</v>
      </c>
      <c r="F79" s="13">
        <f t="shared" si="10"/>
        <v>1154</v>
      </c>
      <c r="G79" s="13">
        <f t="shared" si="10"/>
        <v>261</v>
      </c>
      <c r="H79" s="13">
        <f t="shared" si="10"/>
        <v>290</v>
      </c>
      <c r="I79" s="13">
        <f t="shared" si="10"/>
        <v>336</v>
      </c>
      <c r="J79" s="13">
        <f t="shared" si="10"/>
        <v>267</v>
      </c>
    </row>
    <row r="80" spans="1:10" ht="20.100000000000001" customHeight="1">
      <c r="A80" s="8" t="s">
        <v>96</v>
      </c>
      <c r="B80" s="9">
        <v>1250</v>
      </c>
      <c r="C80" s="13">
        <f t="shared" ref="C80:J80" si="11">C20+C33+C56+C63+C71+C73+C75</f>
        <v>728.80000000000007</v>
      </c>
      <c r="D80" s="13">
        <f t="shared" si="11"/>
        <v>844.89999999999986</v>
      </c>
      <c r="E80" s="13">
        <f t="shared" si="11"/>
        <v>930.09999999999991</v>
      </c>
      <c r="F80" s="13">
        <f t="shared" si="11"/>
        <v>1146.6300000000001</v>
      </c>
      <c r="G80" s="13">
        <f t="shared" si="11"/>
        <v>259.77</v>
      </c>
      <c r="H80" s="13">
        <f t="shared" si="11"/>
        <v>287.95</v>
      </c>
      <c r="I80" s="13">
        <f t="shared" si="11"/>
        <v>332.31</v>
      </c>
      <c r="J80" s="13">
        <f t="shared" si="11"/>
        <v>266.60000000000002</v>
      </c>
    </row>
    <row r="81" spans="1:10" ht="20.100000000000001" customHeight="1">
      <c r="A81" s="249" t="s">
        <v>183</v>
      </c>
      <c r="B81" s="249"/>
      <c r="C81" s="249"/>
      <c r="D81" s="249"/>
      <c r="E81" s="249"/>
      <c r="F81" s="249"/>
      <c r="G81" s="249"/>
      <c r="H81" s="249"/>
      <c r="I81" s="249"/>
      <c r="J81" s="249"/>
    </row>
    <row r="82" spans="1:10" ht="20.100000000000001" customHeight="1">
      <c r="A82" s="8" t="s">
        <v>213</v>
      </c>
      <c r="B82" s="72">
        <v>1260</v>
      </c>
      <c r="C82" s="138">
        <f t="shared" ref="C82:J82" si="12">C83+C84</f>
        <v>0</v>
      </c>
      <c r="D82" s="138">
        <f t="shared" si="12"/>
        <v>0</v>
      </c>
      <c r="E82" s="138">
        <f t="shared" si="12"/>
        <v>0</v>
      </c>
      <c r="F82" s="138">
        <f t="shared" si="12"/>
        <v>0</v>
      </c>
      <c r="G82" s="138">
        <f t="shared" si="12"/>
        <v>0</v>
      </c>
      <c r="H82" s="138">
        <f t="shared" si="12"/>
        <v>0</v>
      </c>
      <c r="I82" s="138">
        <f t="shared" si="12"/>
        <v>0</v>
      </c>
      <c r="J82" s="138">
        <f t="shared" si="12"/>
        <v>0</v>
      </c>
    </row>
    <row r="83" spans="1:10" ht="20.100000000000001" customHeight="1">
      <c r="A83" s="8" t="s">
        <v>211</v>
      </c>
      <c r="B83" s="72">
        <v>1261</v>
      </c>
      <c r="C83" s="138"/>
      <c r="D83" s="138"/>
      <c r="E83" s="138"/>
      <c r="F83" s="13"/>
      <c r="G83" s="13"/>
      <c r="H83" s="13"/>
      <c r="I83" s="13"/>
      <c r="J83" s="13"/>
    </row>
    <row r="84" spans="1:10" ht="20.100000000000001" customHeight="1">
      <c r="A84" s="8" t="s">
        <v>13</v>
      </c>
      <c r="B84" s="72">
        <v>1262</v>
      </c>
      <c r="C84" s="138"/>
      <c r="D84" s="138"/>
      <c r="E84" s="138"/>
      <c r="F84" s="13"/>
      <c r="G84" s="13"/>
      <c r="H84" s="13"/>
      <c r="I84" s="13"/>
      <c r="J84" s="13"/>
    </row>
    <row r="85" spans="1:10" ht="20.100000000000001" customHeight="1">
      <c r="A85" s="8" t="s">
        <v>4</v>
      </c>
      <c r="B85" s="72">
        <v>1270</v>
      </c>
      <c r="C85" s="137">
        <v>273.5</v>
      </c>
      <c r="D85" s="137">
        <v>308</v>
      </c>
      <c r="E85" s="137">
        <v>300</v>
      </c>
      <c r="F85" s="13">
        <f>G85+H85+I85+J85</f>
        <v>486</v>
      </c>
      <c r="G85" s="122">
        <f t="shared" ref="G85:J86" si="13">G24+G41</f>
        <v>121.5</v>
      </c>
      <c r="H85" s="122">
        <f t="shared" si="13"/>
        <v>121.5</v>
      </c>
      <c r="I85" s="122">
        <f t="shared" si="13"/>
        <v>121.5</v>
      </c>
      <c r="J85" s="122">
        <f t="shared" si="13"/>
        <v>121.5</v>
      </c>
    </row>
    <row r="86" spans="1:10" ht="20.100000000000001" customHeight="1">
      <c r="A86" s="8" t="s">
        <v>5</v>
      </c>
      <c r="B86" s="72">
        <v>1280</v>
      </c>
      <c r="C86" s="137">
        <v>97.5</v>
      </c>
      <c r="D86" s="137">
        <v>113.2</v>
      </c>
      <c r="E86" s="137">
        <v>110.3</v>
      </c>
      <c r="F86" s="13">
        <f>G86+H86+I86+J86</f>
        <v>178.8</v>
      </c>
      <c r="G86" s="122">
        <f t="shared" si="13"/>
        <v>44.7</v>
      </c>
      <c r="H86" s="122">
        <f t="shared" si="13"/>
        <v>44.7</v>
      </c>
      <c r="I86" s="122">
        <f t="shared" si="13"/>
        <v>44.7</v>
      </c>
      <c r="J86" s="122">
        <f t="shared" si="13"/>
        <v>44.7</v>
      </c>
    </row>
    <row r="87" spans="1:10" ht="20.100000000000001" customHeight="1">
      <c r="A87" s="8" t="s">
        <v>6</v>
      </c>
      <c r="B87" s="72">
        <v>1290</v>
      </c>
      <c r="C87" s="137">
        <v>35</v>
      </c>
      <c r="D87" s="137">
        <v>38</v>
      </c>
      <c r="E87" s="137">
        <v>30.1</v>
      </c>
      <c r="F87" s="13">
        <f>G87+H87+I87+J87</f>
        <v>36</v>
      </c>
      <c r="G87" s="122">
        <f>G27+G43</f>
        <v>9</v>
      </c>
      <c r="H87" s="122">
        <f>H27+H43</f>
        <v>9</v>
      </c>
      <c r="I87" s="122">
        <f>I27+I43</f>
        <v>9</v>
      </c>
      <c r="J87" s="122">
        <f>J27+J43</f>
        <v>9</v>
      </c>
    </row>
    <row r="88" spans="1:10" ht="20.100000000000001" customHeight="1">
      <c r="A88" s="8" t="s">
        <v>14</v>
      </c>
      <c r="B88" s="72">
        <v>1300</v>
      </c>
      <c r="C88" s="137">
        <v>324.3</v>
      </c>
      <c r="D88" s="137">
        <v>353.6</v>
      </c>
      <c r="E88" s="137">
        <v>484.3</v>
      </c>
      <c r="F88" s="126">
        <v>444.2</v>
      </c>
      <c r="G88" s="122">
        <f>G23+G28+G40+G49+G53+G55+G57+G61+G68</f>
        <v>84.3</v>
      </c>
      <c r="H88" s="122">
        <f>H23+H28+H40+H49+H53+H55+H57+H61+H68</f>
        <v>112.3</v>
      </c>
      <c r="I88" s="122">
        <f>I23+I28+I40+I49+I53+I55+I57+I61+I68</f>
        <v>156.30000000000001</v>
      </c>
      <c r="J88" s="122">
        <f>J23+J28+J38+J40+J50+J49+J53+J57+J55+J61+J68</f>
        <v>91.3</v>
      </c>
    </row>
    <row r="89" spans="1:10" s="5" customFormat="1" ht="20.100000000000001" customHeight="1">
      <c r="A89" s="10" t="s">
        <v>43</v>
      </c>
      <c r="B89" s="71">
        <v>1310</v>
      </c>
      <c r="C89" s="137">
        <f t="shared" ref="C89:J89" si="14">C82+C85+C86+C87+C88</f>
        <v>730.3</v>
      </c>
      <c r="D89" s="137">
        <f t="shared" si="14"/>
        <v>812.8</v>
      </c>
      <c r="E89" s="137">
        <f t="shared" si="14"/>
        <v>924.7</v>
      </c>
      <c r="F89" s="168">
        <f t="shared" si="14"/>
        <v>1145</v>
      </c>
      <c r="G89" s="137">
        <f t="shared" si="14"/>
        <v>259.5</v>
      </c>
      <c r="H89" s="137">
        <f t="shared" si="14"/>
        <v>287.5</v>
      </c>
      <c r="I89" s="137">
        <f t="shared" si="14"/>
        <v>331.5</v>
      </c>
      <c r="J89" s="137">
        <f t="shared" si="14"/>
        <v>266.5</v>
      </c>
    </row>
    <row r="90" spans="1:10" ht="16.5" customHeight="1">
      <c r="A90" s="30"/>
      <c r="C90" s="34"/>
      <c r="D90" s="34"/>
      <c r="E90" s="34"/>
      <c r="F90" s="31"/>
      <c r="G90" s="31"/>
      <c r="H90" s="31"/>
      <c r="I90" s="31"/>
      <c r="J90" s="31"/>
    </row>
    <row r="91" spans="1:10" ht="20.100000000000001" customHeight="1">
      <c r="A91" s="54" t="s">
        <v>304</v>
      </c>
      <c r="B91" s="1"/>
      <c r="C91" s="250" t="s">
        <v>190</v>
      </c>
      <c r="D91" s="250"/>
      <c r="E91" s="250"/>
      <c r="F91" s="250"/>
      <c r="G91" s="15"/>
      <c r="H91" s="241" t="s">
        <v>305</v>
      </c>
      <c r="I91" s="241"/>
      <c r="J91" s="241"/>
    </row>
    <row r="92" spans="1:10" s="2" customFormat="1" ht="20.100000000000001" customHeight="1">
      <c r="A92" s="62" t="s">
        <v>189</v>
      </c>
      <c r="B92" s="3"/>
      <c r="C92" s="247" t="s">
        <v>231</v>
      </c>
      <c r="D92" s="247"/>
      <c r="E92" s="247"/>
      <c r="F92" s="247"/>
      <c r="G92" s="29"/>
      <c r="H92" s="248" t="s">
        <v>86</v>
      </c>
      <c r="I92" s="248"/>
      <c r="J92" s="248"/>
    </row>
    <row r="93" spans="1:10" ht="20.100000000000001" customHeight="1">
      <c r="A93" s="30"/>
      <c r="C93" s="34"/>
      <c r="D93" s="34"/>
      <c r="E93" s="34"/>
      <c r="F93" s="31"/>
      <c r="G93" s="31"/>
      <c r="H93" s="31"/>
      <c r="I93" s="31"/>
      <c r="J93" s="31"/>
    </row>
    <row r="94" spans="1:10">
      <c r="A94" s="30"/>
      <c r="C94" s="34"/>
      <c r="D94" s="34"/>
      <c r="E94" s="34"/>
      <c r="F94" s="31"/>
      <c r="G94" s="31"/>
      <c r="H94" s="31"/>
      <c r="I94" s="31"/>
      <c r="J94" s="31"/>
    </row>
    <row r="95" spans="1:10">
      <c r="A95" s="30"/>
      <c r="C95" s="34"/>
      <c r="D95" s="34"/>
      <c r="E95" s="34"/>
      <c r="F95" s="31"/>
      <c r="G95" s="31"/>
      <c r="H95" s="31"/>
      <c r="I95" s="31"/>
      <c r="J95" s="31"/>
    </row>
    <row r="96" spans="1:10">
      <c r="A96" s="30"/>
      <c r="C96" s="34"/>
      <c r="D96" s="34"/>
      <c r="E96" s="34"/>
      <c r="F96" s="31"/>
      <c r="G96" s="31"/>
      <c r="H96" s="31"/>
      <c r="I96" s="31"/>
      <c r="J96" s="31"/>
    </row>
    <row r="97" spans="1:10">
      <c r="A97" s="30"/>
      <c r="C97" s="34"/>
      <c r="D97" s="34"/>
      <c r="E97" s="34"/>
      <c r="F97" s="31"/>
      <c r="G97" s="31"/>
      <c r="H97" s="31"/>
      <c r="I97" s="31"/>
      <c r="J97" s="31"/>
    </row>
    <row r="98" spans="1:10">
      <c r="A98" s="30"/>
      <c r="C98" s="34"/>
      <c r="D98" s="34"/>
      <c r="E98" s="34"/>
      <c r="F98" s="31"/>
      <c r="G98" s="31"/>
      <c r="H98" s="31"/>
      <c r="I98" s="31"/>
      <c r="J98" s="31"/>
    </row>
    <row r="99" spans="1:10">
      <c r="A99" s="30"/>
      <c r="C99" s="34"/>
      <c r="D99" s="34"/>
      <c r="E99" s="34"/>
      <c r="F99" s="31"/>
      <c r="G99" s="31"/>
      <c r="H99" s="31"/>
      <c r="I99" s="31"/>
      <c r="J99" s="31"/>
    </row>
    <row r="100" spans="1:10">
      <c r="A100" s="30"/>
      <c r="C100" s="34"/>
      <c r="D100" s="34"/>
      <c r="E100" s="34"/>
      <c r="F100" s="31"/>
      <c r="G100" s="31"/>
      <c r="H100" s="31"/>
      <c r="I100" s="31"/>
      <c r="J100" s="31"/>
    </row>
    <row r="101" spans="1:10">
      <c r="A101" s="30"/>
      <c r="C101" s="34"/>
      <c r="D101" s="34"/>
      <c r="E101" s="34"/>
      <c r="F101" s="31"/>
      <c r="G101" s="31"/>
      <c r="H101" s="31"/>
      <c r="I101" s="31"/>
      <c r="J101" s="31"/>
    </row>
    <row r="102" spans="1:10">
      <c r="A102" s="30"/>
      <c r="C102" s="34"/>
      <c r="D102" s="34"/>
      <c r="E102" s="34"/>
      <c r="F102" s="31"/>
      <c r="G102" s="31"/>
      <c r="H102" s="31"/>
      <c r="I102" s="31"/>
      <c r="J102" s="31"/>
    </row>
    <row r="103" spans="1:10">
      <c r="A103" s="30"/>
      <c r="C103" s="34"/>
      <c r="D103" s="34"/>
      <c r="E103" s="34"/>
      <c r="F103" s="31"/>
      <c r="G103" s="31"/>
      <c r="H103" s="31"/>
      <c r="I103" s="31"/>
      <c r="J103" s="31"/>
    </row>
    <row r="104" spans="1:10">
      <c r="A104" s="30"/>
      <c r="C104" s="34"/>
      <c r="D104" s="34"/>
      <c r="E104" s="34"/>
      <c r="F104" s="31"/>
      <c r="G104" s="31"/>
      <c r="H104" s="31"/>
      <c r="I104" s="31"/>
      <c r="J104" s="31"/>
    </row>
    <row r="105" spans="1:10">
      <c r="A105" s="30"/>
      <c r="C105" s="34"/>
      <c r="D105" s="34"/>
      <c r="E105" s="34"/>
      <c r="F105" s="31"/>
      <c r="G105" s="31"/>
      <c r="H105" s="31"/>
      <c r="I105" s="31"/>
      <c r="J105" s="31"/>
    </row>
    <row r="106" spans="1:10">
      <c r="A106" s="30"/>
      <c r="C106" s="34"/>
      <c r="D106" s="34"/>
      <c r="E106" s="34"/>
      <c r="F106" s="31"/>
      <c r="G106" s="31"/>
      <c r="H106" s="31"/>
      <c r="I106" s="31"/>
      <c r="J106" s="31"/>
    </row>
    <row r="107" spans="1:10">
      <c r="A107" s="30"/>
      <c r="C107" s="34"/>
      <c r="D107" s="34"/>
      <c r="E107" s="34"/>
      <c r="F107" s="31"/>
      <c r="G107" s="31"/>
      <c r="H107" s="31"/>
      <c r="I107" s="31"/>
      <c r="J107" s="31"/>
    </row>
    <row r="108" spans="1:10">
      <c r="A108" s="30"/>
      <c r="C108" s="34"/>
      <c r="D108" s="34"/>
      <c r="E108" s="34"/>
      <c r="F108" s="31"/>
      <c r="G108" s="31"/>
      <c r="H108" s="31"/>
      <c r="I108" s="31"/>
      <c r="J108" s="31"/>
    </row>
    <row r="109" spans="1:10">
      <c r="A109" s="30"/>
      <c r="C109" s="34"/>
      <c r="D109" s="34"/>
      <c r="E109" s="34"/>
      <c r="F109" s="31"/>
      <c r="G109" s="31"/>
      <c r="H109" s="31"/>
      <c r="I109" s="31"/>
      <c r="J109" s="31"/>
    </row>
    <row r="110" spans="1:10">
      <c r="A110" s="30"/>
      <c r="C110" s="34"/>
      <c r="D110" s="34"/>
      <c r="E110" s="34"/>
      <c r="F110" s="31"/>
      <c r="G110" s="31"/>
      <c r="H110" s="31"/>
      <c r="I110" s="31"/>
      <c r="J110" s="31"/>
    </row>
    <row r="111" spans="1:10">
      <c r="A111" s="30"/>
      <c r="C111" s="34"/>
      <c r="D111" s="34"/>
      <c r="E111" s="34"/>
      <c r="F111" s="31"/>
      <c r="G111" s="31"/>
      <c r="H111" s="31"/>
      <c r="I111" s="31"/>
      <c r="J111" s="31"/>
    </row>
    <row r="112" spans="1:10">
      <c r="A112" s="30"/>
      <c r="C112" s="34"/>
      <c r="D112" s="34"/>
      <c r="E112" s="34"/>
      <c r="F112" s="31"/>
      <c r="G112" s="31"/>
      <c r="H112" s="31"/>
      <c r="I112" s="31"/>
      <c r="J112" s="31"/>
    </row>
    <row r="113" spans="1:10">
      <c r="A113" s="30"/>
      <c r="C113" s="34"/>
      <c r="D113" s="34"/>
      <c r="E113" s="34"/>
      <c r="F113" s="31"/>
      <c r="G113" s="31"/>
      <c r="H113" s="31"/>
      <c r="I113" s="31"/>
      <c r="J113" s="31"/>
    </row>
    <row r="114" spans="1:10">
      <c r="A114" s="30"/>
      <c r="C114" s="34"/>
      <c r="D114" s="34"/>
      <c r="E114" s="34"/>
      <c r="F114" s="31"/>
      <c r="G114" s="31"/>
      <c r="H114" s="31"/>
      <c r="I114" s="31"/>
      <c r="J114" s="31"/>
    </row>
    <row r="115" spans="1:10">
      <c r="A115" s="30"/>
      <c r="C115" s="34"/>
      <c r="D115" s="34"/>
      <c r="E115" s="34"/>
      <c r="F115" s="31"/>
      <c r="G115" s="31"/>
      <c r="H115" s="31"/>
      <c r="I115" s="31"/>
      <c r="J115" s="31"/>
    </row>
    <row r="116" spans="1:10">
      <c r="A116" s="30"/>
      <c r="C116" s="34"/>
      <c r="D116" s="34"/>
      <c r="E116" s="34"/>
      <c r="F116" s="31"/>
      <c r="G116" s="31"/>
      <c r="H116" s="31"/>
      <c r="I116" s="31"/>
      <c r="J116" s="31"/>
    </row>
    <row r="117" spans="1:10">
      <c r="A117" s="30"/>
      <c r="C117" s="34"/>
      <c r="D117" s="34"/>
      <c r="E117" s="34"/>
      <c r="F117" s="31"/>
      <c r="G117" s="31"/>
      <c r="H117" s="31"/>
      <c r="I117" s="31"/>
      <c r="J117" s="31"/>
    </row>
    <row r="118" spans="1:10">
      <c r="A118" s="30"/>
      <c r="C118" s="34"/>
      <c r="D118" s="34"/>
      <c r="E118" s="34"/>
      <c r="F118" s="31"/>
      <c r="G118" s="31"/>
      <c r="H118" s="31"/>
      <c r="I118" s="31"/>
      <c r="J118" s="31"/>
    </row>
    <row r="119" spans="1:10">
      <c r="A119" s="30"/>
      <c r="C119" s="34"/>
      <c r="D119" s="34"/>
      <c r="E119" s="34"/>
      <c r="F119" s="31"/>
      <c r="G119" s="31"/>
      <c r="H119" s="31"/>
      <c r="I119" s="31"/>
      <c r="J119" s="31"/>
    </row>
    <row r="120" spans="1:10">
      <c r="A120" s="30"/>
      <c r="C120" s="34"/>
      <c r="D120" s="34"/>
      <c r="E120" s="34"/>
      <c r="F120" s="31"/>
      <c r="G120" s="31"/>
      <c r="H120" s="31"/>
      <c r="I120" s="31"/>
      <c r="J120" s="31"/>
    </row>
    <row r="121" spans="1:10">
      <c r="A121" s="30"/>
      <c r="C121" s="34"/>
      <c r="D121" s="34"/>
      <c r="E121" s="34"/>
      <c r="F121" s="31"/>
      <c r="G121" s="31"/>
      <c r="H121" s="31"/>
      <c r="I121" s="31"/>
      <c r="J121" s="31"/>
    </row>
    <row r="122" spans="1:10">
      <c r="A122" s="30"/>
      <c r="C122" s="34"/>
      <c r="D122" s="34"/>
      <c r="E122" s="34"/>
      <c r="F122" s="31"/>
      <c r="G122" s="31"/>
      <c r="H122" s="31"/>
      <c r="I122" s="31"/>
      <c r="J122" s="31"/>
    </row>
    <row r="123" spans="1:10">
      <c r="A123" s="30"/>
      <c r="C123" s="34"/>
      <c r="D123" s="34"/>
      <c r="E123" s="34"/>
      <c r="F123" s="31"/>
      <c r="G123" s="31"/>
      <c r="H123" s="31"/>
      <c r="I123" s="31"/>
      <c r="J123" s="31"/>
    </row>
    <row r="124" spans="1:10">
      <c r="A124" s="30"/>
      <c r="C124" s="34"/>
      <c r="D124" s="34"/>
      <c r="E124" s="34"/>
      <c r="F124" s="31"/>
      <c r="G124" s="31"/>
      <c r="H124" s="31"/>
      <c r="I124" s="31"/>
      <c r="J124" s="31"/>
    </row>
    <row r="125" spans="1:10">
      <c r="A125" s="30"/>
      <c r="C125" s="34"/>
      <c r="D125" s="34"/>
      <c r="E125" s="34"/>
      <c r="F125" s="31"/>
      <c r="G125" s="31"/>
      <c r="H125" s="31"/>
      <c r="I125" s="31"/>
      <c r="J125" s="31"/>
    </row>
    <row r="126" spans="1:10">
      <c r="A126" s="30"/>
      <c r="C126" s="34"/>
      <c r="D126" s="34"/>
      <c r="E126" s="34"/>
      <c r="F126" s="31"/>
      <c r="G126" s="31"/>
      <c r="H126" s="31"/>
      <c r="I126" s="31"/>
      <c r="J126" s="31"/>
    </row>
    <row r="127" spans="1:10">
      <c r="A127" s="30"/>
      <c r="C127" s="34"/>
      <c r="D127" s="34"/>
      <c r="E127" s="34"/>
      <c r="F127" s="31"/>
      <c r="G127" s="31"/>
      <c r="H127" s="31"/>
      <c r="I127" s="31"/>
      <c r="J127" s="31"/>
    </row>
    <row r="128" spans="1:10">
      <c r="A128" s="30"/>
      <c r="C128" s="34"/>
      <c r="D128" s="34"/>
      <c r="E128" s="34"/>
      <c r="F128" s="31"/>
      <c r="G128" s="31"/>
      <c r="H128" s="31"/>
      <c r="I128" s="31"/>
      <c r="J128" s="31"/>
    </row>
    <row r="129" spans="1:10">
      <c r="A129" s="30"/>
      <c r="C129" s="34"/>
      <c r="D129" s="34"/>
      <c r="E129" s="34"/>
      <c r="F129" s="31"/>
      <c r="G129" s="31"/>
      <c r="H129" s="31"/>
      <c r="I129" s="31"/>
      <c r="J129" s="31"/>
    </row>
    <row r="130" spans="1:10">
      <c r="A130" s="30"/>
      <c r="C130" s="34"/>
      <c r="D130" s="34"/>
      <c r="E130" s="34"/>
      <c r="F130" s="31"/>
      <c r="G130" s="31"/>
      <c r="H130" s="31"/>
      <c r="I130" s="31"/>
      <c r="J130" s="31"/>
    </row>
    <row r="131" spans="1:10">
      <c r="A131" s="30"/>
      <c r="C131" s="34"/>
      <c r="D131" s="34"/>
      <c r="E131" s="34"/>
      <c r="F131" s="31"/>
      <c r="G131" s="31"/>
      <c r="H131" s="31"/>
      <c r="I131" s="31"/>
      <c r="J131" s="31"/>
    </row>
    <row r="132" spans="1:10">
      <c r="A132" s="30"/>
      <c r="C132" s="34"/>
      <c r="D132" s="34"/>
      <c r="E132" s="34"/>
      <c r="F132" s="31"/>
      <c r="G132" s="31"/>
      <c r="H132" s="31"/>
      <c r="I132" s="31"/>
      <c r="J132" s="31"/>
    </row>
    <row r="133" spans="1:10">
      <c r="A133" s="30"/>
      <c r="C133" s="34"/>
      <c r="D133" s="34"/>
      <c r="E133" s="34"/>
      <c r="F133" s="31"/>
      <c r="G133" s="31"/>
      <c r="H133" s="31"/>
      <c r="I133" s="31"/>
      <c r="J133" s="31"/>
    </row>
    <row r="134" spans="1:10">
      <c r="A134" s="30"/>
      <c r="C134" s="34"/>
      <c r="D134" s="34"/>
      <c r="E134" s="34"/>
      <c r="F134" s="31"/>
      <c r="G134" s="31"/>
      <c r="H134" s="31"/>
      <c r="I134" s="31"/>
      <c r="J134" s="31"/>
    </row>
    <row r="135" spans="1:10">
      <c r="A135" s="30"/>
      <c r="C135" s="34"/>
      <c r="D135" s="34"/>
      <c r="E135" s="34"/>
      <c r="F135" s="31"/>
      <c r="G135" s="31"/>
      <c r="H135" s="31"/>
      <c r="I135" s="31"/>
      <c r="J135" s="31"/>
    </row>
    <row r="136" spans="1:10">
      <c r="A136" s="30"/>
      <c r="C136" s="34"/>
      <c r="D136" s="34"/>
      <c r="E136" s="34"/>
      <c r="F136" s="31"/>
      <c r="G136" s="31"/>
      <c r="H136" s="31"/>
      <c r="I136" s="31"/>
      <c r="J136" s="31"/>
    </row>
    <row r="137" spans="1:10">
      <c r="A137" s="30"/>
      <c r="C137" s="34"/>
      <c r="D137" s="34"/>
      <c r="E137" s="34"/>
      <c r="F137" s="31"/>
      <c r="G137" s="31"/>
      <c r="H137" s="31"/>
      <c r="I137" s="31"/>
      <c r="J137" s="31"/>
    </row>
    <row r="138" spans="1:10">
      <c r="A138" s="30"/>
      <c r="C138" s="34"/>
      <c r="D138" s="34"/>
      <c r="E138" s="34"/>
      <c r="F138" s="31"/>
      <c r="G138" s="31"/>
      <c r="H138" s="31"/>
      <c r="I138" s="31"/>
      <c r="J138" s="31"/>
    </row>
    <row r="139" spans="1:10">
      <c r="A139" s="30"/>
      <c r="C139" s="34"/>
      <c r="D139" s="34"/>
      <c r="E139" s="34"/>
      <c r="F139" s="31"/>
      <c r="G139" s="31"/>
      <c r="H139" s="31"/>
      <c r="I139" s="31"/>
      <c r="J139" s="31"/>
    </row>
    <row r="140" spans="1:10">
      <c r="A140" s="30"/>
      <c r="C140" s="34"/>
      <c r="D140" s="34"/>
      <c r="E140" s="34"/>
      <c r="F140" s="31"/>
      <c r="G140" s="31"/>
      <c r="H140" s="31"/>
      <c r="I140" s="31"/>
      <c r="J140" s="31"/>
    </row>
    <row r="141" spans="1:10">
      <c r="A141" s="30"/>
      <c r="C141" s="34"/>
      <c r="D141" s="34"/>
      <c r="E141" s="34"/>
      <c r="F141" s="31"/>
      <c r="G141" s="31"/>
      <c r="H141" s="31"/>
      <c r="I141" s="31"/>
      <c r="J141" s="31"/>
    </row>
    <row r="142" spans="1:10">
      <c r="A142" s="30"/>
      <c r="C142" s="34"/>
      <c r="D142" s="34"/>
      <c r="E142" s="34"/>
      <c r="F142" s="31"/>
      <c r="G142" s="31"/>
      <c r="H142" s="31"/>
      <c r="I142" s="31"/>
      <c r="J142" s="31"/>
    </row>
    <row r="143" spans="1:10">
      <c r="A143" s="30"/>
      <c r="C143" s="34"/>
      <c r="D143" s="34"/>
      <c r="E143" s="34"/>
      <c r="F143" s="31"/>
      <c r="G143" s="31"/>
      <c r="H143" s="31"/>
      <c r="I143" s="31"/>
      <c r="J143" s="31"/>
    </row>
    <row r="144" spans="1:10">
      <c r="A144" s="30"/>
      <c r="C144" s="34"/>
      <c r="D144" s="34"/>
      <c r="E144" s="34"/>
      <c r="F144" s="31"/>
      <c r="G144" s="31"/>
      <c r="H144" s="31"/>
      <c r="I144" s="31"/>
      <c r="J144" s="31"/>
    </row>
    <row r="145" spans="1:10">
      <c r="A145" s="30"/>
      <c r="C145" s="34"/>
      <c r="D145" s="34"/>
      <c r="E145" s="34"/>
      <c r="F145" s="31"/>
      <c r="G145" s="31"/>
      <c r="H145" s="31"/>
      <c r="I145" s="31"/>
      <c r="J145" s="31"/>
    </row>
    <row r="146" spans="1:10">
      <c r="A146" s="30"/>
      <c r="C146" s="34"/>
      <c r="D146" s="34"/>
      <c r="E146" s="34"/>
      <c r="F146" s="31"/>
      <c r="G146" s="31"/>
      <c r="H146" s="31"/>
      <c r="I146" s="31"/>
      <c r="J146" s="31"/>
    </row>
    <row r="147" spans="1:10">
      <c r="A147" s="30"/>
      <c r="C147" s="34"/>
      <c r="D147" s="34"/>
      <c r="E147" s="34"/>
      <c r="F147" s="31"/>
      <c r="G147" s="31"/>
      <c r="H147" s="31"/>
      <c r="I147" s="31"/>
      <c r="J147" s="31"/>
    </row>
    <row r="148" spans="1:10">
      <c r="A148" s="30"/>
      <c r="C148" s="34"/>
      <c r="D148" s="34"/>
      <c r="E148" s="34"/>
      <c r="F148" s="31"/>
      <c r="G148" s="31"/>
      <c r="H148" s="31"/>
      <c r="I148" s="31"/>
      <c r="J148" s="31"/>
    </row>
    <row r="149" spans="1:10">
      <c r="A149" s="30"/>
      <c r="C149" s="34"/>
      <c r="D149" s="34"/>
      <c r="E149" s="34"/>
      <c r="F149" s="31"/>
      <c r="G149" s="31"/>
      <c r="H149" s="31"/>
      <c r="I149" s="31"/>
      <c r="J149" s="31"/>
    </row>
    <row r="150" spans="1:10">
      <c r="A150" s="30"/>
      <c r="C150" s="34"/>
      <c r="D150" s="34"/>
      <c r="E150" s="34"/>
      <c r="F150" s="31"/>
      <c r="G150" s="31"/>
      <c r="H150" s="31"/>
      <c r="I150" s="31"/>
      <c r="J150" s="31"/>
    </row>
    <row r="151" spans="1:10">
      <c r="A151" s="47"/>
    </row>
    <row r="152" spans="1:10">
      <c r="A152" s="47"/>
    </row>
    <row r="153" spans="1:10">
      <c r="A153" s="47"/>
    </row>
    <row r="154" spans="1:10">
      <c r="A154" s="47"/>
    </row>
    <row r="155" spans="1:10">
      <c r="A155" s="47"/>
    </row>
    <row r="156" spans="1:10">
      <c r="A156" s="47"/>
    </row>
    <row r="157" spans="1:10">
      <c r="A157" s="47"/>
    </row>
    <row r="158" spans="1:10">
      <c r="A158" s="47"/>
    </row>
    <row r="159" spans="1:10">
      <c r="A159" s="47"/>
    </row>
    <row r="160" spans="1:10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</sheetData>
  <mergeCells count="15">
    <mergeCell ref="A7:J7"/>
    <mergeCell ref="A9:A10"/>
    <mergeCell ref="E9:E10"/>
    <mergeCell ref="C9:C10"/>
    <mergeCell ref="G9:J9"/>
    <mergeCell ref="C92:F92"/>
    <mergeCell ref="H92:J92"/>
    <mergeCell ref="A12:J12"/>
    <mergeCell ref="A78:J78"/>
    <mergeCell ref="B9:B10"/>
    <mergeCell ref="C91:F91"/>
    <mergeCell ref="H91:J91"/>
    <mergeCell ref="F9:F10"/>
    <mergeCell ref="D9:D10"/>
    <mergeCell ref="A81:J81"/>
  </mergeCells>
  <phoneticPr fontId="0" type="noConversion"/>
  <pageMargins left="0.70866141732283472" right="0.19685039370078741" top="0.78740157480314965" bottom="0.78740157480314965" header="0.19685039370078741" footer="0.11811023622047245"/>
  <pageSetup paperSize="9" scale="48" orientation="portrait" verticalDpi="300" r:id="rId1"/>
  <headerFooter alignWithMargins="0">
    <oddHeader>&amp;C&amp;"Times New Roman,обычный"&amp;16 &amp;18 5&amp;R&amp;"Times New Roman,обычный"&amp;14 Продовження додатка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4:L189"/>
  <sheetViews>
    <sheetView view="pageBreakPreview" zoomScale="75" zoomScaleNormal="75" zoomScaleSheetLayoutView="75" workbookViewId="0">
      <pane ySplit="3210" topLeftCell="A27" activePane="bottomLeft"/>
      <selection pane="bottomLeft" activeCell="F21" sqref="F21"/>
    </sheetView>
  </sheetViews>
  <sheetFormatPr defaultColWidth="77.85546875" defaultRowHeight="18.75" outlineLevelRow="1"/>
  <cols>
    <col min="1" max="1" width="77.7109375" style="42" customWidth="1"/>
    <col min="2" max="2" width="10.7109375" style="45" customWidth="1"/>
    <col min="3" max="3" width="11.85546875" style="45" customWidth="1"/>
    <col min="4" max="4" width="12" style="45" customWidth="1"/>
    <col min="5" max="5" width="12.5703125" style="45" customWidth="1"/>
    <col min="6" max="6" width="11.28515625" style="42" customWidth="1"/>
    <col min="7" max="7" width="11.85546875" style="42" customWidth="1"/>
    <col min="8" max="8" width="13.5703125" style="42" customWidth="1"/>
    <col min="9" max="9" width="11.28515625" style="42" customWidth="1"/>
    <col min="10" max="10" width="14.28515625" style="42" customWidth="1"/>
    <col min="11" max="11" width="10" style="42" customWidth="1"/>
    <col min="12" max="12" width="9.5703125" style="42" customWidth="1"/>
    <col min="13" max="255" width="9.140625" style="42" customWidth="1"/>
    <col min="256" max="16384" width="77.85546875" style="42"/>
  </cols>
  <sheetData>
    <row r="4" spans="1:10">
      <c r="A4" s="252" t="s">
        <v>127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outlineLevel="1">
      <c r="A5" s="41"/>
      <c r="B5" s="50"/>
      <c r="C5" s="41"/>
      <c r="D5" s="41"/>
      <c r="E5" s="41"/>
      <c r="F5" s="41"/>
      <c r="G5" s="41"/>
      <c r="H5" s="41"/>
      <c r="I5" s="41"/>
      <c r="J5" s="41"/>
    </row>
    <row r="6" spans="1:10" ht="38.25" customHeight="1">
      <c r="A6" s="237" t="s">
        <v>195</v>
      </c>
      <c r="B6" s="253" t="s">
        <v>7</v>
      </c>
      <c r="C6" s="253" t="s">
        <v>291</v>
      </c>
      <c r="D6" s="233" t="s">
        <v>292</v>
      </c>
      <c r="E6" s="254" t="s">
        <v>293</v>
      </c>
      <c r="F6" s="238" t="s">
        <v>306</v>
      </c>
      <c r="G6" s="238" t="s">
        <v>286</v>
      </c>
      <c r="H6" s="238"/>
      <c r="I6" s="238"/>
      <c r="J6" s="238"/>
    </row>
    <row r="7" spans="1:10" ht="50.25" customHeight="1">
      <c r="A7" s="237"/>
      <c r="B7" s="253"/>
      <c r="C7" s="253"/>
      <c r="D7" s="234"/>
      <c r="E7" s="234"/>
      <c r="F7" s="238"/>
      <c r="G7" s="16" t="s">
        <v>154</v>
      </c>
      <c r="H7" s="16" t="s">
        <v>155</v>
      </c>
      <c r="I7" s="16" t="s">
        <v>156</v>
      </c>
      <c r="J7" s="16" t="s">
        <v>58</v>
      </c>
    </row>
    <row r="8" spans="1:10" ht="18" customHeigh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</row>
    <row r="9" spans="1:10" ht="24.95" customHeight="1">
      <c r="A9" s="255" t="s">
        <v>123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42.75" customHeight="1">
      <c r="A10" s="43" t="s">
        <v>45</v>
      </c>
      <c r="B10" s="7">
        <v>2000</v>
      </c>
      <c r="C10" s="134"/>
      <c r="D10" s="134"/>
      <c r="E10" s="134"/>
      <c r="F10" s="134"/>
      <c r="G10" s="134"/>
      <c r="H10" s="134"/>
      <c r="I10" s="134"/>
      <c r="J10" s="134"/>
    </row>
    <row r="11" spans="1:10" ht="20.100000000000001" customHeight="1">
      <c r="A11" s="43" t="s">
        <v>265</v>
      </c>
      <c r="B11" s="7">
        <v>2010</v>
      </c>
      <c r="C11" s="141"/>
      <c r="D11" s="141">
        <v>21.9</v>
      </c>
      <c r="E11" s="141">
        <v>0.7</v>
      </c>
      <c r="F11" s="167">
        <f>G11+H11+I11+J11</f>
        <v>1.1000000000000001</v>
      </c>
      <c r="G11" s="161">
        <v>0.18</v>
      </c>
      <c r="H11" s="161">
        <v>0.3</v>
      </c>
      <c r="I11" s="161">
        <v>0.56000000000000005</v>
      </c>
      <c r="J11" s="161">
        <v>0.06</v>
      </c>
    </row>
    <row r="12" spans="1:10" ht="20.100000000000001" customHeight="1">
      <c r="A12" s="8" t="s">
        <v>157</v>
      </c>
      <c r="B12" s="7">
        <v>2020</v>
      </c>
      <c r="C12" s="141"/>
      <c r="D12" s="141"/>
      <c r="E12" s="141"/>
      <c r="F12" s="141"/>
      <c r="G12" s="142"/>
      <c r="H12" s="142"/>
      <c r="I12" s="142"/>
      <c r="J12" s="142"/>
    </row>
    <row r="13" spans="1:10" s="44" customFormat="1" ht="20.100000000000001" customHeight="1">
      <c r="A13" s="43" t="s">
        <v>55</v>
      </c>
      <c r="B13" s="7">
        <v>2030</v>
      </c>
      <c r="C13" s="141"/>
      <c r="D13" s="141"/>
      <c r="E13" s="141"/>
      <c r="F13" s="141"/>
      <c r="G13" s="141"/>
      <c r="H13" s="141"/>
      <c r="I13" s="141"/>
      <c r="J13" s="141"/>
    </row>
    <row r="14" spans="1:10" ht="20.100000000000001" customHeight="1">
      <c r="A14" s="43" t="s">
        <v>111</v>
      </c>
      <c r="B14" s="7">
        <v>2031</v>
      </c>
      <c r="C14" s="141"/>
      <c r="D14" s="141"/>
      <c r="E14" s="141"/>
      <c r="F14" s="141"/>
      <c r="G14" s="141"/>
      <c r="H14" s="141"/>
      <c r="I14" s="141"/>
      <c r="J14" s="141"/>
    </row>
    <row r="15" spans="1:10" ht="20.100000000000001" customHeight="1">
      <c r="A15" s="43" t="s">
        <v>11</v>
      </c>
      <c r="B15" s="7">
        <v>2040</v>
      </c>
      <c r="C15" s="143"/>
      <c r="D15" s="143"/>
      <c r="E15" s="143"/>
      <c r="F15" s="141"/>
      <c r="G15" s="141"/>
      <c r="H15" s="141"/>
      <c r="I15" s="141"/>
      <c r="J15" s="141"/>
    </row>
    <row r="16" spans="1:10" ht="20.100000000000001" customHeight="1">
      <c r="A16" s="43" t="s">
        <v>94</v>
      </c>
      <c r="B16" s="7">
        <v>2050</v>
      </c>
      <c r="C16" s="141"/>
      <c r="D16" s="141"/>
      <c r="E16" s="141"/>
      <c r="F16" s="141"/>
      <c r="G16" s="141"/>
      <c r="H16" s="141"/>
      <c r="I16" s="141"/>
      <c r="J16" s="141"/>
    </row>
    <row r="17" spans="1:10" ht="20.100000000000001" customHeight="1">
      <c r="A17" s="43" t="s">
        <v>95</v>
      </c>
      <c r="B17" s="7">
        <v>2060</v>
      </c>
      <c r="C17" s="141"/>
      <c r="D17" s="141"/>
      <c r="E17" s="141"/>
      <c r="F17" s="141"/>
      <c r="G17" s="141"/>
      <c r="H17" s="141"/>
      <c r="I17" s="141"/>
      <c r="J17" s="141"/>
    </row>
    <row r="18" spans="1:10" ht="42.75" customHeight="1">
      <c r="A18" s="43" t="s">
        <v>46</v>
      </c>
      <c r="B18" s="7">
        <v>2070</v>
      </c>
      <c r="C18" s="141"/>
      <c r="D18" s="141"/>
      <c r="E18" s="141"/>
      <c r="F18" s="141"/>
      <c r="G18" s="141"/>
      <c r="H18" s="141"/>
      <c r="I18" s="141"/>
      <c r="J18" s="141"/>
    </row>
    <row r="19" spans="1:10" ht="20.100000000000001" customHeight="1">
      <c r="A19" s="255" t="s">
        <v>124</v>
      </c>
      <c r="B19" s="255"/>
      <c r="C19" s="255"/>
      <c r="D19" s="255"/>
      <c r="E19" s="255"/>
      <c r="F19" s="255"/>
      <c r="G19" s="255"/>
      <c r="H19" s="255"/>
      <c r="I19" s="255"/>
      <c r="J19" s="255"/>
    </row>
    <row r="20" spans="1:10" ht="20.100000000000001" customHeight="1">
      <c r="A20" s="43" t="s">
        <v>265</v>
      </c>
      <c r="B20" s="7">
        <v>2100</v>
      </c>
      <c r="C20" s="141"/>
      <c r="D20" s="141"/>
      <c r="E20" s="141"/>
      <c r="F20" s="141"/>
      <c r="G20" s="142"/>
      <c r="H20" s="142"/>
      <c r="I20" s="142"/>
      <c r="J20" s="142"/>
    </row>
    <row r="21" spans="1:10" s="44" customFormat="1" ht="20.100000000000001" customHeight="1">
      <c r="A21" s="43" t="s">
        <v>126</v>
      </c>
      <c r="B21" s="49">
        <v>2110</v>
      </c>
      <c r="C21" s="141">
        <v>1.4</v>
      </c>
      <c r="D21" s="141">
        <v>32.1</v>
      </c>
      <c r="E21" s="141">
        <v>1</v>
      </c>
      <c r="F21" s="141">
        <f>G21+H21+I21+J21</f>
        <v>1.6300000000000001</v>
      </c>
      <c r="G21" s="141">
        <v>0.27</v>
      </c>
      <c r="H21" s="141">
        <v>0.45</v>
      </c>
      <c r="I21" s="141">
        <v>0.81</v>
      </c>
      <c r="J21" s="167">
        <v>0.1</v>
      </c>
    </row>
    <row r="22" spans="1:10" ht="42.75" customHeight="1">
      <c r="A22" s="43" t="s">
        <v>232</v>
      </c>
      <c r="B22" s="49">
        <v>2120</v>
      </c>
      <c r="C22" s="141">
        <v>130.80000000000001</v>
      </c>
      <c r="D22" s="141"/>
      <c r="E22" s="141">
        <v>25</v>
      </c>
      <c r="F22" s="141"/>
      <c r="G22" s="142"/>
      <c r="H22" s="142"/>
      <c r="I22" s="142"/>
      <c r="J22" s="142"/>
    </row>
    <row r="23" spans="1:10" ht="42.75" customHeight="1">
      <c r="A23" s="43" t="s">
        <v>233</v>
      </c>
      <c r="B23" s="49">
        <v>2130</v>
      </c>
      <c r="C23" s="141"/>
      <c r="D23" s="141"/>
      <c r="E23" s="141"/>
      <c r="F23" s="141"/>
      <c r="G23" s="142"/>
      <c r="H23" s="142"/>
      <c r="I23" s="142"/>
      <c r="J23" s="142"/>
    </row>
    <row r="24" spans="1:10" s="46" customFormat="1" ht="42.75" customHeight="1">
      <c r="A24" s="55" t="s">
        <v>187</v>
      </c>
      <c r="B24" s="73">
        <v>2140</v>
      </c>
      <c r="C24" s="134">
        <f t="shared" ref="C24:J24" si="0">C25+C26+C27+C28+C29+C32+C33</f>
        <v>53.7</v>
      </c>
      <c r="D24" s="134">
        <f t="shared" si="0"/>
        <v>10.4</v>
      </c>
      <c r="E24" s="134">
        <f t="shared" si="0"/>
        <v>61.7</v>
      </c>
      <c r="F24" s="134">
        <f t="shared" si="0"/>
        <v>93.6</v>
      </c>
      <c r="G24" s="134">
        <f t="shared" si="0"/>
        <v>23.4</v>
      </c>
      <c r="H24" s="134">
        <f t="shared" si="0"/>
        <v>23.4</v>
      </c>
      <c r="I24" s="134">
        <f t="shared" si="0"/>
        <v>23.4</v>
      </c>
      <c r="J24" s="134">
        <f t="shared" si="0"/>
        <v>23.4</v>
      </c>
    </row>
    <row r="25" spans="1:10" ht="20.100000000000001" customHeight="1">
      <c r="A25" s="43" t="s">
        <v>72</v>
      </c>
      <c r="B25" s="49">
        <v>2141</v>
      </c>
      <c r="C25" s="141"/>
      <c r="D25" s="141"/>
      <c r="E25" s="141"/>
      <c r="F25" s="141"/>
      <c r="G25" s="142"/>
      <c r="H25" s="142"/>
      <c r="I25" s="142"/>
      <c r="J25" s="142"/>
    </row>
    <row r="26" spans="1:10" ht="20.100000000000001" customHeight="1">
      <c r="A26" s="43" t="s">
        <v>89</v>
      </c>
      <c r="B26" s="49">
        <v>2142</v>
      </c>
      <c r="C26" s="141"/>
      <c r="D26" s="141"/>
      <c r="E26" s="141"/>
      <c r="F26" s="141"/>
      <c r="G26" s="142"/>
      <c r="H26" s="142"/>
      <c r="I26" s="142"/>
      <c r="J26" s="142"/>
    </row>
    <row r="27" spans="1:10" ht="20.100000000000001" customHeight="1">
      <c r="A27" s="43" t="s">
        <v>85</v>
      </c>
      <c r="B27" s="49">
        <v>2143</v>
      </c>
      <c r="C27" s="141"/>
      <c r="D27" s="141"/>
      <c r="E27" s="141"/>
      <c r="F27" s="141"/>
      <c r="G27" s="142"/>
      <c r="H27" s="142"/>
      <c r="I27" s="142"/>
      <c r="J27" s="142"/>
    </row>
    <row r="28" spans="1:10" ht="20.100000000000001" customHeight="1">
      <c r="A28" s="43" t="s">
        <v>70</v>
      </c>
      <c r="B28" s="49">
        <v>2144</v>
      </c>
      <c r="C28" s="141">
        <v>34.6</v>
      </c>
      <c r="D28" s="141"/>
      <c r="E28" s="141">
        <v>40</v>
      </c>
      <c r="F28" s="141">
        <f>G28+H28+I28+J28</f>
        <v>69.599999999999994</v>
      </c>
      <c r="G28" s="142">
        <v>17.399999999999999</v>
      </c>
      <c r="H28" s="142">
        <v>17.399999999999999</v>
      </c>
      <c r="I28" s="142">
        <v>17.399999999999999</v>
      </c>
      <c r="J28" s="142">
        <v>17.399999999999999</v>
      </c>
    </row>
    <row r="29" spans="1:10" s="44" customFormat="1" ht="20.100000000000001" customHeight="1">
      <c r="A29" s="43" t="s">
        <v>140</v>
      </c>
      <c r="B29" s="49">
        <v>2145</v>
      </c>
      <c r="C29" s="141"/>
      <c r="D29" s="141"/>
      <c r="E29" s="141"/>
      <c r="F29" s="141"/>
      <c r="G29" s="141"/>
      <c r="H29" s="141"/>
      <c r="I29" s="141"/>
      <c r="J29" s="141"/>
    </row>
    <row r="30" spans="1:10" ht="42.75" customHeight="1">
      <c r="A30" s="43" t="s">
        <v>192</v>
      </c>
      <c r="B30" s="49" t="s">
        <v>177</v>
      </c>
      <c r="C30" s="141"/>
      <c r="D30" s="141"/>
      <c r="E30" s="141"/>
      <c r="F30" s="141"/>
      <c r="G30" s="142"/>
      <c r="H30" s="142"/>
      <c r="I30" s="142"/>
      <c r="J30" s="142"/>
    </row>
    <row r="31" spans="1:10" ht="20.100000000000001" customHeight="1">
      <c r="A31" s="43" t="s">
        <v>12</v>
      </c>
      <c r="B31" s="49" t="s">
        <v>178</v>
      </c>
      <c r="C31" s="141"/>
      <c r="D31" s="141"/>
      <c r="E31" s="141"/>
      <c r="F31" s="141"/>
      <c r="G31" s="142"/>
      <c r="H31" s="142"/>
      <c r="I31" s="142"/>
      <c r="J31" s="142"/>
    </row>
    <row r="32" spans="1:10" s="44" customFormat="1" ht="20.100000000000001" customHeight="1">
      <c r="A32" s="43" t="s">
        <v>97</v>
      </c>
      <c r="B32" s="49">
        <v>2146</v>
      </c>
      <c r="C32" s="141"/>
      <c r="D32" s="141"/>
      <c r="E32" s="141"/>
      <c r="F32" s="141"/>
      <c r="G32" s="141"/>
      <c r="H32" s="141"/>
      <c r="I32" s="141"/>
      <c r="J32" s="141"/>
    </row>
    <row r="33" spans="1:12" ht="20.100000000000001" customHeight="1">
      <c r="A33" s="43" t="s">
        <v>307</v>
      </c>
      <c r="B33" s="49">
        <v>2147</v>
      </c>
      <c r="C33" s="141">
        <v>19.100000000000001</v>
      </c>
      <c r="D33" s="141">
        <v>10.4</v>
      </c>
      <c r="E33" s="141">
        <v>21.7</v>
      </c>
      <c r="F33" s="141">
        <f>G33+H33+I33+J33</f>
        <v>24</v>
      </c>
      <c r="G33" s="141">
        <v>6</v>
      </c>
      <c r="H33" s="141">
        <v>6</v>
      </c>
      <c r="I33" s="141">
        <v>6</v>
      </c>
      <c r="J33" s="141">
        <v>6</v>
      </c>
    </row>
    <row r="34" spans="1:12" s="44" customFormat="1" ht="24" customHeight="1">
      <c r="A34" s="43" t="s">
        <v>71</v>
      </c>
      <c r="B34" s="49">
        <v>2150</v>
      </c>
      <c r="C34" s="141">
        <v>108.5</v>
      </c>
      <c r="D34" s="141">
        <v>113.2</v>
      </c>
      <c r="E34" s="141">
        <v>118</v>
      </c>
      <c r="F34" s="141">
        <f>G34+H34+I34+J34</f>
        <v>178.8</v>
      </c>
      <c r="G34" s="141">
        <v>44.7</v>
      </c>
      <c r="H34" s="141">
        <v>44.7</v>
      </c>
      <c r="I34" s="141">
        <v>44.7</v>
      </c>
      <c r="J34" s="141">
        <v>44.7</v>
      </c>
    </row>
    <row r="35" spans="1:12" s="119" customFormat="1" ht="21.75" customHeight="1">
      <c r="A35" s="117" t="s">
        <v>197</v>
      </c>
      <c r="B35" s="118">
        <v>2200</v>
      </c>
      <c r="C35" s="135">
        <f t="shared" ref="C35:J35" si="1">C20+C21+C22+C24+C34</f>
        <v>294.40000000000003</v>
      </c>
      <c r="D35" s="135">
        <f t="shared" si="1"/>
        <v>155.69999999999999</v>
      </c>
      <c r="E35" s="135">
        <f t="shared" si="1"/>
        <v>205.7</v>
      </c>
      <c r="F35" s="135">
        <f t="shared" si="1"/>
        <v>274.02999999999997</v>
      </c>
      <c r="G35" s="135">
        <f t="shared" si="1"/>
        <v>68.37</v>
      </c>
      <c r="H35" s="135">
        <f t="shared" si="1"/>
        <v>68.55</v>
      </c>
      <c r="I35" s="135">
        <f t="shared" si="1"/>
        <v>68.91</v>
      </c>
      <c r="J35" s="135">
        <f t="shared" si="1"/>
        <v>68.2</v>
      </c>
    </row>
    <row r="36" spans="1:12" s="44" customFormat="1" ht="20.100000000000001" customHeight="1">
      <c r="A36" s="61"/>
      <c r="B36" s="45"/>
      <c r="C36" s="59"/>
      <c r="D36" s="59"/>
      <c r="E36" s="59"/>
      <c r="F36" s="59"/>
      <c r="G36" s="60"/>
      <c r="H36" s="60"/>
      <c r="I36" s="60"/>
      <c r="J36" s="60"/>
    </row>
    <row r="37" spans="1:12" s="44" customFormat="1" ht="20.100000000000001" customHeight="1">
      <c r="A37" s="61"/>
      <c r="B37" s="45"/>
      <c r="C37" s="59"/>
      <c r="D37" s="59"/>
      <c r="E37" s="59"/>
      <c r="F37" s="59"/>
      <c r="G37" s="60"/>
      <c r="H37" s="60"/>
      <c r="I37" s="60"/>
      <c r="J37" s="60"/>
    </row>
    <row r="38" spans="1:12" s="3" customFormat="1" ht="20.100000000000001" customHeight="1">
      <c r="A38" s="54" t="s">
        <v>308</v>
      </c>
      <c r="B38" s="1"/>
      <c r="C38" s="250" t="s">
        <v>90</v>
      </c>
      <c r="D38" s="250"/>
      <c r="E38" s="250"/>
      <c r="F38" s="256"/>
      <c r="G38" s="15"/>
      <c r="H38" s="241" t="s">
        <v>305</v>
      </c>
      <c r="I38" s="241"/>
      <c r="J38" s="241"/>
    </row>
    <row r="39" spans="1:12" s="2" customFormat="1" ht="20.100000000000001" customHeight="1">
      <c r="A39" s="62" t="s">
        <v>206</v>
      </c>
      <c r="B39" s="3"/>
      <c r="C39" s="247" t="s">
        <v>205</v>
      </c>
      <c r="D39" s="247"/>
      <c r="E39" s="247"/>
      <c r="F39" s="247"/>
      <c r="G39" s="29"/>
      <c r="H39" s="248" t="s">
        <v>86</v>
      </c>
      <c r="I39" s="248"/>
      <c r="J39" s="248"/>
    </row>
    <row r="40" spans="1:12" s="45" customFormat="1">
      <c r="A40" s="57"/>
      <c r="F40" s="42"/>
      <c r="G40" s="42"/>
      <c r="H40" s="42"/>
      <c r="I40" s="42"/>
      <c r="J40" s="42"/>
      <c r="K40" s="42"/>
      <c r="L40" s="42"/>
    </row>
    <row r="41" spans="1:12" s="45" customFormat="1">
      <c r="A41" s="57"/>
      <c r="F41" s="42"/>
      <c r="G41" s="42"/>
      <c r="H41" s="42"/>
      <c r="I41" s="42"/>
      <c r="J41" s="42"/>
      <c r="K41" s="42"/>
      <c r="L41" s="42"/>
    </row>
    <row r="42" spans="1:12" s="45" customFormat="1">
      <c r="A42" s="57"/>
      <c r="F42" s="42"/>
      <c r="G42" s="42"/>
      <c r="H42" s="42"/>
      <c r="I42" s="42"/>
      <c r="J42" s="42"/>
      <c r="K42" s="42"/>
      <c r="L42" s="42"/>
    </row>
    <row r="43" spans="1:12" s="45" customFormat="1">
      <c r="A43" s="57"/>
      <c r="F43" s="42"/>
      <c r="G43" s="42"/>
      <c r="H43" s="42"/>
      <c r="I43" s="42"/>
      <c r="J43" s="42"/>
      <c r="K43" s="42"/>
      <c r="L43" s="42"/>
    </row>
    <row r="44" spans="1:12" s="45" customFormat="1">
      <c r="A44" s="57"/>
      <c r="F44" s="42"/>
      <c r="G44" s="42"/>
      <c r="H44" s="42"/>
      <c r="I44" s="42"/>
      <c r="J44" s="42"/>
      <c r="K44" s="42"/>
      <c r="L44" s="42"/>
    </row>
    <row r="45" spans="1:12" s="45" customFormat="1">
      <c r="A45" s="57"/>
      <c r="F45" s="42"/>
      <c r="G45" s="42"/>
      <c r="H45" s="42"/>
      <c r="I45" s="42"/>
      <c r="J45" s="42"/>
      <c r="K45" s="42"/>
      <c r="L45" s="42"/>
    </row>
    <row r="46" spans="1:12" s="45" customFormat="1">
      <c r="A46" s="57"/>
      <c r="F46" s="42"/>
      <c r="G46" s="42"/>
      <c r="H46" s="42"/>
      <c r="I46" s="42"/>
      <c r="J46" s="42"/>
      <c r="K46" s="42"/>
      <c r="L46" s="42"/>
    </row>
    <row r="47" spans="1:12" s="45" customFormat="1">
      <c r="A47" s="57"/>
      <c r="F47" s="42"/>
      <c r="G47" s="42"/>
      <c r="H47" s="42"/>
      <c r="I47" s="42"/>
      <c r="J47" s="42"/>
      <c r="K47" s="42"/>
      <c r="L47" s="42"/>
    </row>
    <row r="48" spans="1:12" s="45" customFormat="1">
      <c r="A48" s="57"/>
      <c r="F48" s="42"/>
      <c r="G48" s="42"/>
      <c r="H48" s="42"/>
      <c r="I48" s="42"/>
      <c r="J48" s="42"/>
      <c r="K48" s="42"/>
      <c r="L48" s="42"/>
    </row>
    <row r="49" spans="1:12" s="45" customFormat="1">
      <c r="A49" s="57"/>
      <c r="F49" s="42"/>
      <c r="G49" s="42"/>
      <c r="H49" s="42"/>
      <c r="I49" s="42"/>
      <c r="J49" s="42"/>
      <c r="K49" s="42"/>
      <c r="L49" s="42"/>
    </row>
    <row r="50" spans="1:12" s="45" customFormat="1">
      <c r="A50" s="57"/>
      <c r="F50" s="42"/>
      <c r="G50" s="42"/>
      <c r="H50" s="42"/>
      <c r="I50" s="42"/>
      <c r="J50" s="42"/>
      <c r="K50" s="42"/>
      <c r="L50" s="42"/>
    </row>
    <row r="51" spans="1:12" s="45" customFormat="1">
      <c r="A51" s="57"/>
      <c r="F51" s="42"/>
      <c r="G51" s="42"/>
      <c r="H51" s="42"/>
      <c r="I51" s="42"/>
      <c r="J51" s="42"/>
      <c r="K51" s="42"/>
      <c r="L51" s="42"/>
    </row>
    <row r="52" spans="1:12" s="45" customFormat="1">
      <c r="A52" s="57"/>
      <c r="F52" s="42"/>
      <c r="G52" s="42"/>
      <c r="H52" s="42"/>
      <c r="I52" s="42"/>
      <c r="J52" s="42"/>
      <c r="K52" s="42"/>
      <c r="L52" s="42"/>
    </row>
    <row r="53" spans="1:12" s="45" customFormat="1">
      <c r="A53" s="57"/>
      <c r="F53" s="42"/>
      <c r="G53" s="42"/>
      <c r="H53" s="42"/>
      <c r="I53" s="42"/>
      <c r="J53" s="42"/>
      <c r="K53" s="42"/>
      <c r="L53" s="42"/>
    </row>
    <row r="54" spans="1:12" s="45" customFormat="1">
      <c r="A54" s="57"/>
      <c r="F54" s="42"/>
      <c r="G54" s="42"/>
      <c r="H54" s="42"/>
      <c r="I54" s="42"/>
      <c r="J54" s="42"/>
      <c r="K54" s="42"/>
      <c r="L54" s="42"/>
    </row>
    <row r="55" spans="1:12" s="45" customFormat="1">
      <c r="A55" s="57"/>
      <c r="F55" s="42"/>
      <c r="G55" s="42"/>
      <c r="H55" s="42"/>
      <c r="I55" s="42"/>
      <c r="J55" s="42"/>
      <c r="K55" s="42"/>
      <c r="L55" s="42"/>
    </row>
    <row r="56" spans="1:12" s="45" customFormat="1">
      <c r="A56" s="57"/>
      <c r="F56" s="42"/>
      <c r="G56" s="42"/>
      <c r="H56" s="42"/>
      <c r="I56" s="42"/>
      <c r="J56" s="42"/>
      <c r="K56" s="42"/>
      <c r="L56" s="42"/>
    </row>
    <row r="57" spans="1:12" s="45" customFormat="1">
      <c r="A57" s="57"/>
      <c r="F57" s="42"/>
      <c r="G57" s="42"/>
      <c r="H57" s="42"/>
      <c r="I57" s="42"/>
      <c r="J57" s="42"/>
      <c r="K57" s="42"/>
      <c r="L57" s="42"/>
    </row>
    <row r="58" spans="1:12" s="45" customFormat="1">
      <c r="A58" s="57"/>
      <c r="F58" s="42"/>
      <c r="G58" s="42"/>
      <c r="H58" s="42"/>
      <c r="I58" s="42"/>
      <c r="J58" s="42"/>
      <c r="K58" s="42"/>
      <c r="L58" s="42"/>
    </row>
    <row r="59" spans="1:12" s="45" customFormat="1">
      <c r="A59" s="57"/>
      <c r="F59" s="42"/>
      <c r="G59" s="42"/>
      <c r="H59" s="42"/>
      <c r="I59" s="42"/>
      <c r="J59" s="42"/>
      <c r="K59" s="42"/>
      <c r="L59" s="42"/>
    </row>
    <row r="60" spans="1:12" s="45" customFormat="1">
      <c r="A60" s="57"/>
      <c r="F60" s="42"/>
      <c r="G60" s="42"/>
      <c r="H60" s="42"/>
      <c r="I60" s="42"/>
      <c r="J60" s="42"/>
      <c r="K60" s="42"/>
      <c r="L60" s="42"/>
    </row>
    <row r="61" spans="1:12" s="45" customFormat="1">
      <c r="A61" s="57"/>
      <c r="F61" s="42"/>
      <c r="G61" s="42"/>
      <c r="H61" s="42"/>
      <c r="I61" s="42"/>
      <c r="J61" s="42"/>
      <c r="K61" s="42"/>
      <c r="L61" s="42"/>
    </row>
    <row r="62" spans="1:12" s="45" customFormat="1">
      <c r="A62" s="57"/>
      <c r="F62" s="42"/>
      <c r="G62" s="42"/>
      <c r="H62" s="42"/>
      <c r="I62" s="42"/>
      <c r="J62" s="42"/>
      <c r="K62" s="42"/>
      <c r="L62" s="42"/>
    </row>
    <row r="63" spans="1:12" s="45" customFormat="1">
      <c r="A63" s="57"/>
      <c r="F63" s="42"/>
      <c r="G63" s="42"/>
      <c r="H63" s="42"/>
      <c r="I63" s="42"/>
      <c r="J63" s="42"/>
      <c r="K63" s="42"/>
      <c r="L63" s="42"/>
    </row>
    <row r="64" spans="1:12" s="45" customFormat="1">
      <c r="A64" s="57"/>
      <c r="F64" s="42"/>
      <c r="G64" s="42"/>
      <c r="H64" s="42"/>
      <c r="I64" s="42"/>
      <c r="J64" s="42"/>
      <c r="K64" s="42"/>
      <c r="L64" s="42"/>
    </row>
    <row r="65" spans="1:12" s="45" customFormat="1">
      <c r="A65" s="57"/>
      <c r="F65" s="42"/>
      <c r="G65" s="42"/>
      <c r="H65" s="42"/>
      <c r="I65" s="42"/>
      <c r="J65" s="42"/>
      <c r="K65" s="42"/>
      <c r="L65" s="42"/>
    </row>
    <row r="66" spans="1:12" s="45" customFormat="1">
      <c r="A66" s="57"/>
      <c r="F66" s="42"/>
      <c r="G66" s="42"/>
      <c r="H66" s="42"/>
      <c r="I66" s="42"/>
      <c r="J66" s="42"/>
      <c r="K66" s="42"/>
      <c r="L66" s="42"/>
    </row>
    <row r="67" spans="1:12" s="45" customFormat="1">
      <c r="A67" s="57"/>
      <c r="F67" s="42"/>
      <c r="G67" s="42"/>
      <c r="H67" s="42"/>
      <c r="I67" s="42"/>
      <c r="J67" s="42"/>
      <c r="K67" s="42"/>
      <c r="L67" s="42"/>
    </row>
    <row r="68" spans="1:12" s="45" customFormat="1">
      <c r="A68" s="57"/>
      <c r="F68" s="42"/>
      <c r="G68" s="42"/>
      <c r="H68" s="42"/>
      <c r="I68" s="42"/>
      <c r="J68" s="42"/>
      <c r="K68" s="42"/>
      <c r="L68" s="42"/>
    </row>
    <row r="69" spans="1:12" s="45" customFormat="1">
      <c r="A69" s="57"/>
      <c r="F69" s="42"/>
      <c r="G69" s="42"/>
      <c r="H69" s="42"/>
      <c r="I69" s="42"/>
      <c r="J69" s="42"/>
      <c r="K69" s="42"/>
      <c r="L69" s="42"/>
    </row>
    <row r="70" spans="1:12" s="45" customFormat="1">
      <c r="A70" s="57"/>
      <c r="F70" s="42"/>
      <c r="G70" s="42"/>
      <c r="H70" s="42"/>
      <c r="I70" s="42"/>
      <c r="J70" s="42"/>
      <c r="K70" s="42"/>
      <c r="L70" s="42"/>
    </row>
    <row r="71" spans="1:12" s="45" customFormat="1">
      <c r="A71" s="57"/>
      <c r="F71" s="42"/>
      <c r="G71" s="42"/>
      <c r="H71" s="42"/>
      <c r="I71" s="42"/>
      <c r="J71" s="42"/>
      <c r="K71" s="42"/>
      <c r="L71" s="42"/>
    </row>
    <row r="72" spans="1:12" s="45" customFormat="1">
      <c r="A72" s="57"/>
      <c r="F72" s="42"/>
      <c r="G72" s="42"/>
      <c r="H72" s="42"/>
      <c r="I72" s="42"/>
      <c r="J72" s="42"/>
      <c r="K72" s="42"/>
      <c r="L72" s="42"/>
    </row>
    <row r="73" spans="1:12" s="45" customFormat="1">
      <c r="A73" s="57"/>
      <c r="F73" s="42"/>
      <c r="G73" s="42"/>
      <c r="H73" s="42"/>
      <c r="I73" s="42"/>
      <c r="J73" s="42"/>
      <c r="K73" s="42"/>
      <c r="L73" s="42"/>
    </row>
    <row r="74" spans="1:12" s="45" customFormat="1">
      <c r="A74" s="57"/>
      <c r="F74" s="42"/>
      <c r="G74" s="42"/>
      <c r="H74" s="42"/>
      <c r="I74" s="42"/>
      <c r="J74" s="42"/>
      <c r="K74" s="42"/>
      <c r="L74" s="42"/>
    </row>
    <row r="75" spans="1:12" s="45" customFormat="1">
      <c r="A75" s="57"/>
      <c r="F75" s="42"/>
      <c r="G75" s="42"/>
      <c r="H75" s="42"/>
      <c r="I75" s="42"/>
      <c r="J75" s="42"/>
      <c r="K75" s="42"/>
      <c r="L75" s="42"/>
    </row>
    <row r="76" spans="1:12" s="45" customFormat="1">
      <c r="A76" s="57"/>
      <c r="F76" s="42"/>
      <c r="G76" s="42"/>
      <c r="H76" s="42"/>
      <c r="I76" s="42"/>
      <c r="J76" s="42"/>
      <c r="K76" s="42"/>
      <c r="L76" s="42"/>
    </row>
    <row r="77" spans="1:12" s="45" customFormat="1">
      <c r="A77" s="57"/>
      <c r="F77" s="42"/>
      <c r="G77" s="42"/>
      <c r="H77" s="42"/>
      <c r="I77" s="42"/>
      <c r="J77" s="42"/>
      <c r="K77" s="42"/>
      <c r="L77" s="42"/>
    </row>
    <row r="78" spans="1:12" s="45" customFormat="1">
      <c r="A78" s="57"/>
      <c r="F78" s="42"/>
      <c r="G78" s="42"/>
      <c r="H78" s="42"/>
      <c r="I78" s="42"/>
      <c r="J78" s="42"/>
      <c r="K78" s="42"/>
      <c r="L78" s="42"/>
    </row>
    <row r="79" spans="1:12" s="45" customFormat="1">
      <c r="A79" s="57"/>
      <c r="F79" s="42"/>
      <c r="G79" s="42"/>
      <c r="H79" s="42"/>
      <c r="I79" s="42"/>
      <c r="J79" s="42"/>
      <c r="K79" s="42"/>
      <c r="L79" s="42"/>
    </row>
    <row r="80" spans="1:12" s="45" customFormat="1">
      <c r="A80" s="57"/>
      <c r="F80" s="42"/>
      <c r="G80" s="42"/>
      <c r="H80" s="42"/>
      <c r="I80" s="42"/>
      <c r="J80" s="42"/>
      <c r="K80" s="42"/>
      <c r="L80" s="42"/>
    </row>
    <row r="81" spans="1:12" s="45" customFormat="1">
      <c r="A81" s="57"/>
      <c r="F81" s="42"/>
      <c r="G81" s="42"/>
      <c r="H81" s="42"/>
      <c r="I81" s="42"/>
      <c r="J81" s="42"/>
      <c r="K81" s="42"/>
      <c r="L81" s="42"/>
    </row>
    <row r="82" spans="1:12" s="45" customFormat="1">
      <c r="A82" s="57"/>
      <c r="F82" s="42"/>
      <c r="G82" s="42"/>
      <c r="H82" s="42"/>
      <c r="I82" s="42"/>
      <c r="J82" s="42"/>
      <c r="K82" s="42"/>
      <c r="L82" s="42"/>
    </row>
    <row r="83" spans="1:12" s="45" customFormat="1">
      <c r="A83" s="57"/>
      <c r="F83" s="42"/>
      <c r="G83" s="42"/>
      <c r="H83" s="42"/>
      <c r="I83" s="42"/>
      <c r="J83" s="42"/>
      <c r="K83" s="42"/>
      <c r="L83" s="42"/>
    </row>
    <row r="84" spans="1:12" s="45" customFormat="1">
      <c r="A84" s="57"/>
      <c r="F84" s="42"/>
      <c r="G84" s="42"/>
      <c r="H84" s="42"/>
      <c r="I84" s="42"/>
      <c r="J84" s="42"/>
      <c r="K84" s="42"/>
      <c r="L84" s="42"/>
    </row>
    <row r="85" spans="1:12" s="45" customFormat="1">
      <c r="A85" s="57"/>
      <c r="F85" s="42"/>
      <c r="G85" s="42"/>
      <c r="H85" s="42"/>
      <c r="I85" s="42"/>
      <c r="J85" s="42"/>
      <c r="K85" s="42"/>
      <c r="L85" s="42"/>
    </row>
    <row r="86" spans="1:12" s="45" customFormat="1">
      <c r="A86" s="57"/>
      <c r="F86" s="42"/>
      <c r="G86" s="42"/>
      <c r="H86" s="42"/>
      <c r="I86" s="42"/>
      <c r="J86" s="42"/>
      <c r="K86" s="42"/>
      <c r="L86" s="42"/>
    </row>
    <row r="87" spans="1:12" s="45" customFormat="1">
      <c r="A87" s="57"/>
      <c r="F87" s="42"/>
      <c r="G87" s="42"/>
      <c r="H87" s="42"/>
      <c r="I87" s="42"/>
      <c r="J87" s="42"/>
      <c r="K87" s="42"/>
      <c r="L87" s="42"/>
    </row>
    <row r="88" spans="1:12" s="45" customFormat="1">
      <c r="A88" s="57"/>
      <c r="F88" s="42"/>
      <c r="G88" s="42"/>
      <c r="H88" s="42"/>
      <c r="I88" s="42"/>
      <c r="J88" s="42"/>
      <c r="K88" s="42"/>
      <c r="L88" s="42"/>
    </row>
    <row r="89" spans="1:12" s="45" customFormat="1">
      <c r="A89" s="57"/>
      <c r="F89" s="42"/>
      <c r="G89" s="42"/>
      <c r="H89" s="42"/>
      <c r="I89" s="42"/>
      <c r="J89" s="42"/>
      <c r="K89" s="42"/>
      <c r="L89" s="42"/>
    </row>
    <row r="90" spans="1:12" s="45" customFormat="1">
      <c r="A90" s="57"/>
      <c r="F90" s="42"/>
      <c r="G90" s="42"/>
      <c r="H90" s="42"/>
      <c r="I90" s="42"/>
      <c r="J90" s="42"/>
      <c r="K90" s="42"/>
      <c r="L90" s="42"/>
    </row>
    <row r="91" spans="1:12" s="45" customFormat="1">
      <c r="A91" s="57"/>
      <c r="F91" s="42"/>
      <c r="G91" s="42"/>
      <c r="H91" s="42"/>
      <c r="I91" s="42"/>
      <c r="J91" s="42"/>
      <c r="K91" s="42"/>
      <c r="L91" s="42"/>
    </row>
    <row r="92" spans="1:12" s="45" customFormat="1">
      <c r="A92" s="57"/>
      <c r="F92" s="42"/>
      <c r="G92" s="42"/>
      <c r="H92" s="42"/>
      <c r="I92" s="42"/>
      <c r="J92" s="42"/>
      <c r="K92" s="42"/>
      <c r="L92" s="42"/>
    </row>
    <row r="93" spans="1:12" s="45" customFormat="1">
      <c r="A93" s="57"/>
      <c r="F93" s="42"/>
      <c r="G93" s="42"/>
      <c r="H93" s="42"/>
      <c r="I93" s="42"/>
      <c r="J93" s="42"/>
      <c r="K93" s="42"/>
      <c r="L93" s="42"/>
    </row>
    <row r="94" spans="1:12" s="45" customFormat="1">
      <c r="A94" s="57"/>
      <c r="F94" s="42"/>
      <c r="G94" s="42"/>
      <c r="H94" s="42"/>
      <c r="I94" s="42"/>
      <c r="J94" s="42"/>
      <c r="K94" s="42"/>
      <c r="L94" s="42"/>
    </row>
    <row r="95" spans="1:12" s="45" customFormat="1">
      <c r="A95" s="57"/>
      <c r="F95" s="42"/>
      <c r="G95" s="42"/>
      <c r="H95" s="42"/>
      <c r="I95" s="42"/>
      <c r="J95" s="42"/>
      <c r="K95" s="42"/>
      <c r="L95" s="42"/>
    </row>
    <row r="96" spans="1:12" s="45" customFormat="1">
      <c r="A96" s="57"/>
      <c r="F96" s="42"/>
      <c r="G96" s="42"/>
      <c r="H96" s="42"/>
      <c r="I96" s="42"/>
      <c r="J96" s="42"/>
      <c r="K96" s="42"/>
      <c r="L96" s="42"/>
    </row>
    <row r="97" spans="1:12" s="45" customFormat="1">
      <c r="A97" s="57"/>
      <c r="F97" s="42"/>
      <c r="G97" s="42"/>
      <c r="H97" s="42"/>
      <c r="I97" s="42"/>
      <c r="J97" s="42"/>
      <c r="K97" s="42"/>
      <c r="L97" s="42"/>
    </row>
    <row r="98" spans="1:12" s="45" customFormat="1">
      <c r="A98" s="57"/>
      <c r="F98" s="42"/>
      <c r="G98" s="42"/>
      <c r="H98" s="42"/>
      <c r="I98" s="42"/>
      <c r="J98" s="42"/>
      <c r="K98" s="42"/>
      <c r="L98" s="42"/>
    </row>
    <row r="99" spans="1:12" s="45" customFormat="1">
      <c r="A99" s="57"/>
      <c r="F99" s="42"/>
      <c r="G99" s="42"/>
      <c r="H99" s="42"/>
      <c r="I99" s="42"/>
      <c r="J99" s="42"/>
      <c r="K99" s="42"/>
      <c r="L99" s="42"/>
    </row>
    <row r="100" spans="1:12" s="45" customFormat="1">
      <c r="A100" s="57"/>
      <c r="F100" s="42"/>
      <c r="G100" s="42"/>
      <c r="H100" s="42"/>
      <c r="I100" s="42"/>
      <c r="J100" s="42"/>
      <c r="K100" s="42"/>
      <c r="L100" s="42"/>
    </row>
    <row r="101" spans="1:12" s="45" customFormat="1">
      <c r="A101" s="57"/>
      <c r="F101" s="42"/>
      <c r="G101" s="42"/>
      <c r="H101" s="42"/>
      <c r="I101" s="42"/>
      <c r="J101" s="42"/>
      <c r="K101" s="42"/>
      <c r="L101" s="42"/>
    </row>
    <row r="102" spans="1:12" s="45" customFormat="1">
      <c r="A102" s="57"/>
      <c r="F102" s="42"/>
      <c r="G102" s="42"/>
      <c r="H102" s="42"/>
      <c r="I102" s="42"/>
      <c r="J102" s="42"/>
      <c r="K102" s="42"/>
      <c r="L102" s="42"/>
    </row>
    <row r="103" spans="1:12" s="45" customFormat="1">
      <c r="A103" s="57"/>
      <c r="F103" s="42"/>
      <c r="G103" s="42"/>
      <c r="H103" s="42"/>
      <c r="I103" s="42"/>
      <c r="J103" s="42"/>
      <c r="K103" s="42"/>
      <c r="L103" s="42"/>
    </row>
    <row r="104" spans="1:12" s="45" customFormat="1">
      <c r="A104" s="57"/>
      <c r="F104" s="42"/>
      <c r="G104" s="42"/>
      <c r="H104" s="42"/>
      <c r="I104" s="42"/>
      <c r="J104" s="42"/>
      <c r="K104" s="42"/>
      <c r="L104" s="42"/>
    </row>
    <row r="105" spans="1:12" s="45" customFormat="1">
      <c r="A105" s="57"/>
      <c r="F105" s="42"/>
      <c r="G105" s="42"/>
      <c r="H105" s="42"/>
      <c r="I105" s="42"/>
      <c r="J105" s="42"/>
      <c r="K105" s="42"/>
      <c r="L105" s="42"/>
    </row>
    <row r="106" spans="1:12" s="45" customFormat="1">
      <c r="A106" s="57"/>
      <c r="F106" s="42"/>
      <c r="G106" s="42"/>
      <c r="H106" s="42"/>
      <c r="I106" s="42"/>
      <c r="J106" s="42"/>
      <c r="K106" s="42"/>
      <c r="L106" s="42"/>
    </row>
    <row r="107" spans="1:12" s="45" customFormat="1">
      <c r="A107" s="57"/>
      <c r="F107" s="42"/>
      <c r="G107" s="42"/>
      <c r="H107" s="42"/>
      <c r="I107" s="42"/>
      <c r="J107" s="42"/>
      <c r="K107" s="42"/>
      <c r="L107" s="42"/>
    </row>
    <row r="108" spans="1:12" s="45" customFormat="1">
      <c r="A108" s="57"/>
      <c r="F108" s="42"/>
      <c r="G108" s="42"/>
      <c r="H108" s="42"/>
      <c r="I108" s="42"/>
      <c r="J108" s="42"/>
      <c r="K108" s="42"/>
      <c r="L108" s="42"/>
    </row>
    <row r="109" spans="1:12" s="45" customFormat="1">
      <c r="A109" s="57"/>
      <c r="F109" s="42"/>
      <c r="G109" s="42"/>
      <c r="H109" s="42"/>
      <c r="I109" s="42"/>
      <c r="J109" s="42"/>
      <c r="K109" s="42"/>
      <c r="L109" s="42"/>
    </row>
    <row r="110" spans="1:12" s="45" customFormat="1">
      <c r="A110" s="57"/>
      <c r="F110" s="42"/>
      <c r="G110" s="42"/>
      <c r="H110" s="42"/>
      <c r="I110" s="42"/>
      <c r="J110" s="42"/>
      <c r="K110" s="42"/>
      <c r="L110" s="42"/>
    </row>
    <row r="111" spans="1:12" s="45" customFormat="1">
      <c r="A111" s="57"/>
      <c r="F111" s="42"/>
      <c r="G111" s="42"/>
      <c r="H111" s="42"/>
      <c r="I111" s="42"/>
      <c r="J111" s="42"/>
      <c r="K111" s="42"/>
      <c r="L111" s="42"/>
    </row>
    <row r="112" spans="1:12" s="45" customFormat="1">
      <c r="A112" s="57"/>
      <c r="F112" s="42"/>
      <c r="G112" s="42"/>
      <c r="H112" s="42"/>
      <c r="I112" s="42"/>
      <c r="J112" s="42"/>
      <c r="K112" s="42"/>
      <c r="L112" s="42"/>
    </row>
    <row r="113" spans="1:12" s="45" customFormat="1">
      <c r="A113" s="57"/>
      <c r="F113" s="42"/>
      <c r="G113" s="42"/>
      <c r="H113" s="42"/>
      <c r="I113" s="42"/>
      <c r="J113" s="42"/>
      <c r="K113" s="42"/>
      <c r="L113" s="42"/>
    </row>
    <row r="114" spans="1:12" s="45" customFormat="1">
      <c r="A114" s="57"/>
      <c r="F114" s="42"/>
      <c r="G114" s="42"/>
      <c r="H114" s="42"/>
      <c r="I114" s="42"/>
      <c r="J114" s="42"/>
      <c r="K114" s="42"/>
      <c r="L114" s="42"/>
    </row>
    <row r="115" spans="1:12" s="45" customFormat="1">
      <c r="A115" s="57"/>
      <c r="F115" s="42"/>
      <c r="G115" s="42"/>
      <c r="H115" s="42"/>
      <c r="I115" s="42"/>
      <c r="J115" s="42"/>
      <c r="K115" s="42"/>
      <c r="L115" s="42"/>
    </row>
    <row r="116" spans="1:12" s="45" customFormat="1">
      <c r="A116" s="57"/>
      <c r="F116" s="42"/>
      <c r="G116" s="42"/>
      <c r="H116" s="42"/>
      <c r="I116" s="42"/>
      <c r="J116" s="42"/>
      <c r="K116" s="42"/>
      <c r="L116" s="42"/>
    </row>
    <row r="117" spans="1:12" s="45" customFormat="1">
      <c r="A117" s="57"/>
      <c r="F117" s="42"/>
      <c r="G117" s="42"/>
      <c r="H117" s="42"/>
      <c r="I117" s="42"/>
      <c r="J117" s="42"/>
      <c r="K117" s="42"/>
      <c r="L117" s="42"/>
    </row>
    <row r="118" spans="1:12" s="45" customFormat="1">
      <c r="A118" s="57"/>
      <c r="F118" s="42"/>
      <c r="G118" s="42"/>
      <c r="H118" s="42"/>
      <c r="I118" s="42"/>
      <c r="J118" s="42"/>
      <c r="K118" s="42"/>
      <c r="L118" s="42"/>
    </row>
    <row r="119" spans="1:12" s="45" customFormat="1">
      <c r="A119" s="57"/>
      <c r="F119" s="42"/>
      <c r="G119" s="42"/>
      <c r="H119" s="42"/>
      <c r="I119" s="42"/>
      <c r="J119" s="42"/>
      <c r="K119" s="42"/>
      <c r="L119" s="42"/>
    </row>
    <row r="120" spans="1:12" s="45" customFormat="1">
      <c r="A120" s="57"/>
      <c r="F120" s="42"/>
      <c r="G120" s="42"/>
      <c r="H120" s="42"/>
      <c r="I120" s="42"/>
      <c r="J120" s="42"/>
      <c r="K120" s="42"/>
      <c r="L120" s="42"/>
    </row>
    <row r="121" spans="1:12" s="45" customFormat="1">
      <c r="A121" s="57"/>
      <c r="F121" s="42"/>
      <c r="G121" s="42"/>
      <c r="H121" s="42"/>
      <c r="I121" s="42"/>
      <c r="J121" s="42"/>
      <c r="K121" s="42"/>
      <c r="L121" s="42"/>
    </row>
    <row r="122" spans="1:12" s="45" customFormat="1">
      <c r="A122" s="57"/>
      <c r="F122" s="42"/>
      <c r="G122" s="42"/>
      <c r="H122" s="42"/>
      <c r="I122" s="42"/>
      <c r="J122" s="42"/>
      <c r="K122" s="42"/>
      <c r="L122" s="42"/>
    </row>
    <row r="123" spans="1:12" s="45" customFormat="1">
      <c r="A123" s="57"/>
      <c r="F123" s="42"/>
      <c r="G123" s="42"/>
      <c r="H123" s="42"/>
      <c r="I123" s="42"/>
      <c r="J123" s="42"/>
      <c r="K123" s="42"/>
      <c r="L123" s="42"/>
    </row>
    <row r="124" spans="1:12" s="45" customFormat="1">
      <c r="A124" s="57"/>
      <c r="F124" s="42"/>
      <c r="G124" s="42"/>
      <c r="H124" s="42"/>
      <c r="I124" s="42"/>
      <c r="J124" s="42"/>
      <c r="K124" s="42"/>
      <c r="L124" s="42"/>
    </row>
    <row r="125" spans="1:12" s="45" customFormat="1">
      <c r="A125" s="57"/>
      <c r="F125" s="42"/>
      <c r="G125" s="42"/>
      <c r="H125" s="42"/>
      <c r="I125" s="42"/>
      <c r="J125" s="42"/>
      <c r="K125" s="42"/>
      <c r="L125" s="42"/>
    </row>
    <row r="126" spans="1:12" s="45" customFormat="1">
      <c r="A126" s="57"/>
      <c r="F126" s="42"/>
      <c r="G126" s="42"/>
      <c r="H126" s="42"/>
      <c r="I126" s="42"/>
      <c r="J126" s="42"/>
      <c r="K126" s="42"/>
      <c r="L126" s="42"/>
    </row>
    <row r="127" spans="1:12" s="45" customFormat="1">
      <c r="A127" s="57"/>
      <c r="F127" s="42"/>
      <c r="G127" s="42"/>
      <c r="H127" s="42"/>
      <c r="I127" s="42"/>
      <c r="J127" s="42"/>
      <c r="K127" s="42"/>
      <c r="L127" s="42"/>
    </row>
    <row r="128" spans="1:12" s="45" customFormat="1">
      <c r="A128" s="57"/>
      <c r="F128" s="42"/>
      <c r="G128" s="42"/>
      <c r="H128" s="42"/>
      <c r="I128" s="42"/>
      <c r="J128" s="42"/>
      <c r="K128" s="42"/>
      <c r="L128" s="42"/>
    </row>
    <row r="129" spans="1:12" s="45" customFormat="1">
      <c r="A129" s="57"/>
      <c r="F129" s="42"/>
      <c r="G129" s="42"/>
      <c r="H129" s="42"/>
      <c r="I129" s="42"/>
      <c r="J129" s="42"/>
      <c r="K129" s="42"/>
      <c r="L129" s="42"/>
    </row>
    <row r="130" spans="1:12" s="45" customFormat="1">
      <c r="A130" s="57"/>
      <c r="F130" s="42"/>
      <c r="G130" s="42"/>
      <c r="H130" s="42"/>
      <c r="I130" s="42"/>
      <c r="J130" s="42"/>
      <c r="K130" s="42"/>
      <c r="L130" s="42"/>
    </row>
    <row r="131" spans="1:12" s="45" customFormat="1">
      <c r="A131" s="57"/>
      <c r="F131" s="42"/>
      <c r="G131" s="42"/>
      <c r="H131" s="42"/>
      <c r="I131" s="42"/>
      <c r="J131" s="42"/>
      <c r="K131" s="42"/>
      <c r="L131" s="42"/>
    </row>
    <row r="132" spans="1:12" s="45" customFormat="1">
      <c r="A132" s="57"/>
      <c r="F132" s="42"/>
      <c r="G132" s="42"/>
      <c r="H132" s="42"/>
      <c r="I132" s="42"/>
      <c r="J132" s="42"/>
      <c r="K132" s="42"/>
      <c r="L132" s="42"/>
    </row>
    <row r="133" spans="1:12" s="45" customFormat="1">
      <c r="A133" s="57"/>
      <c r="F133" s="42"/>
      <c r="G133" s="42"/>
      <c r="H133" s="42"/>
      <c r="I133" s="42"/>
      <c r="J133" s="42"/>
      <c r="K133" s="42"/>
      <c r="L133" s="42"/>
    </row>
    <row r="134" spans="1:12" s="45" customFormat="1">
      <c r="A134" s="57"/>
      <c r="F134" s="42"/>
      <c r="G134" s="42"/>
      <c r="H134" s="42"/>
      <c r="I134" s="42"/>
      <c r="J134" s="42"/>
      <c r="K134" s="42"/>
      <c r="L134" s="42"/>
    </row>
    <row r="135" spans="1:12" s="45" customFormat="1">
      <c r="A135" s="57"/>
      <c r="F135" s="42"/>
      <c r="G135" s="42"/>
      <c r="H135" s="42"/>
      <c r="I135" s="42"/>
      <c r="J135" s="42"/>
      <c r="K135" s="42"/>
      <c r="L135" s="42"/>
    </row>
    <row r="136" spans="1:12" s="45" customFormat="1">
      <c r="A136" s="57"/>
      <c r="F136" s="42"/>
      <c r="G136" s="42"/>
      <c r="H136" s="42"/>
      <c r="I136" s="42"/>
      <c r="J136" s="42"/>
      <c r="K136" s="42"/>
      <c r="L136" s="42"/>
    </row>
    <row r="137" spans="1:12" s="45" customFormat="1">
      <c r="A137" s="57"/>
      <c r="F137" s="42"/>
      <c r="G137" s="42"/>
      <c r="H137" s="42"/>
      <c r="I137" s="42"/>
      <c r="J137" s="42"/>
      <c r="K137" s="42"/>
      <c r="L137" s="42"/>
    </row>
    <row r="138" spans="1:12" s="45" customFormat="1">
      <c r="A138" s="57"/>
      <c r="F138" s="42"/>
      <c r="G138" s="42"/>
      <c r="H138" s="42"/>
      <c r="I138" s="42"/>
      <c r="J138" s="42"/>
      <c r="K138" s="42"/>
      <c r="L138" s="42"/>
    </row>
    <row r="139" spans="1:12" s="45" customFormat="1">
      <c r="A139" s="57"/>
      <c r="F139" s="42"/>
      <c r="G139" s="42"/>
      <c r="H139" s="42"/>
      <c r="I139" s="42"/>
      <c r="J139" s="42"/>
      <c r="K139" s="42"/>
      <c r="L139" s="42"/>
    </row>
    <row r="140" spans="1:12" s="45" customFormat="1">
      <c r="A140" s="57"/>
      <c r="F140" s="42"/>
      <c r="G140" s="42"/>
      <c r="H140" s="42"/>
      <c r="I140" s="42"/>
      <c r="J140" s="42"/>
      <c r="K140" s="42"/>
      <c r="L140" s="42"/>
    </row>
    <row r="141" spans="1:12" s="45" customFormat="1">
      <c r="A141" s="57"/>
      <c r="F141" s="42"/>
      <c r="G141" s="42"/>
      <c r="H141" s="42"/>
      <c r="I141" s="42"/>
      <c r="J141" s="42"/>
      <c r="K141" s="42"/>
      <c r="L141" s="42"/>
    </row>
    <row r="142" spans="1:12" s="45" customFormat="1">
      <c r="A142" s="57"/>
      <c r="F142" s="42"/>
      <c r="G142" s="42"/>
      <c r="H142" s="42"/>
      <c r="I142" s="42"/>
      <c r="J142" s="42"/>
      <c r="K142" s="42"/>
      <c r="L142" s="42"/>
    </row>
    <row r="143" spans="1:12" s="45" customFormat="1">
      <c r="A143" s="57"/>
      <c r="F143" s="42"/>
      <c r="G143" s="42"/>
      <c r="H143" s="42"/>
      <c r="I143" s="42"/>
      <c r="J143" s="42"/>
      <c r="K143" s="42"/>
      <c r="L143" s="42"/>
    </row>
    <row r="144" spans="1:12" s="45" customFormat="1">
      <c r="A144" s="57"/>
      <c r="F144" s="42"/>
      <c r="G144" s="42"/>
      <c r="H144" s="42"/>
      <c r="I144" s="42"/>
      <c r="J144" s="42"/>
      <c r="K144" s="42"/>
      <c r="L144" s="42"/>
    </row>
    <row r="145" spans="1:12" s="45" customFormat="1">
      <c r="A145" s="57"/>
      <c r="F145" s="42"/>
      <c r="G145" s="42"/>
      <c r="H145" s="42"/>
      <c r="I145" s="42"/>
      <c r="J145" s="42"/>
      <c r="K145" s="42"/>
      <c r="L145" s="42"/>
    </row>
    <row r="146" spans="1:12" s="45" customFormat="1">
      <c r="A146" s="57"/>
      <c r="F146" s="42"/>
      <c r="G146" s="42"/>
      <c r="H146" s="42"/>
      <c r="I146" s="42"/>
      <c r="J146" s="42"/>
      <c r="K146" s="42"/>
      <c r="L146" s="42"/>
    </row>
    <row r="147" spans="1:12" s="45" customFormat="1">
      <c r="A147" s="57"/>
      <c r="F147" s="42"/>
      <c r="G147" s="42"/>
      <c r="H147" s="42"/>
      <c r="I147" s="42"/>
      <c r="J147" s="42"/>
      <c r="K147" s="42"/>
      <c r="L147" s="42"/>
    </row>
    <row r="148" spans="1:12" s="45" customFormat="1">
      <c r="A148" s="57"/>
      <c r="F148" s="42"/>
      <c r="G148" s="42"/>
      <c r="H148" s="42"/>
      <c r="I148" s="42"/>
      <c r="J148" s="42"/>
      <c r="K148" s="42"/>
      <c r="L148" s="42"/>
    </row>
    <row r="149" spans="1:12" s="45" customFormat="1">
      <c r="A149" s="57"/>
      <c r="F149" s="42"/>
      <c r="G149" s="42"/>
      <c r="H149" s="42"/>
      <c r="I149" s="42"/>
      <c r="J149" s="42"/>
      <c r="K149" s="42"/>
      <c r="L149" s="42"/>
    </row>
    <row r="150" spans="1:12" s="45" customFormat="1">
      <c r="A150" s="57"/>
      <c r="F150" s="42"/>
      <c r="G150" s="42"/>
      <c r="H150" s="42"/>
      <c r="I150" s="42"/>
      <c r="J150" s="42"/>
      <c r="K150" s="42"/>
      <c r="L150" s="42"/>
    </row>
    <row r="151" spans="1:12" s="45" customFormat="1">
      <c r="A151" s="57"/>
      <c r="F151" s="42"/>
      <c r="G151" s="42"/>
      <c r="H151" s="42"/>
      <c r="I151" s="42"/>
      <c r="J151" s="42"/>
      <c r="K151" s="42"/>
      <c r="L151" s="42"/>
    </row>
    <row r="152" spans="1:12" s="45" customFormat="1">
      <c r="A152" s="57"/>
      <c r="F152" s="42"/>
      <c r="G152" s="42"/>
      <c r="H152" s="42"/>
      <c r="I152" s="42"/>
      <c r="J152" s="42"/>
      <c r="K152" s="42"/>
      <c r="L152" s="42"/>
    </row>
    <row r="153" spans="1:12" s="45" customFormat="1">
      <c r="A153" s="57"/>
      <c r="F153" s="42"/>
      <c r="G153" s="42"/>
      <c r="H153" s="42"/>
      <c r="I153" s="42"/>
      <c r="J153" s="42"/>
      <c r="K153" s="42"/>
      <c r="L153" s="42"/>
    </row>
    <row r="154" spans="1:12" s="45" customFormat="1">
      <c r="A154" s="57"/>
      <c r="F154" s="42"/>
      <c r="G154" s="42"/>
      <c r="H154" s="42"/>
      <c r="I154" s="42"/>
      <c r="J154" s="42"/>
      <c r="K154" s="42"/>
      <c r="L154" s="42"/>
    </row>
    <row r="155" spans="1:12" s="45" customFormat="1">
      <c r="A155" s="57"/>
      <c r="F155" s="42"/>
      <c r="G155" s="42"/>
      <c r="H155" s="42"/>
      <c r="I155" s="42"/>
      <c r="J155" s="42"/>
      <c r="K155" s="42"/>
      <c r="L155" s="42"/>
    </row>
    <row r="156" spans="1:12" s="45" customFormat="1">
      <c r="A156" s="57"/>
      <c r="F156" s="42"/>
      <c r="G156" s="42"/>
      <c r="H156" s="42"/>
      <c r="I156" s="42"/>
      <c r="J156" s="42"/>
      <c r="K156" s="42"/>
      <c r="L156" s="42"/>
    </row>
    <row r="157" spans="1:12" s="45" customFormat="1">
      <c r="A157" s="57"/>
      <c r="F157" s="42"/>
      <c r="G157" s="42"/>
      <c r="H157" s="42"/>
      <c r="I157" s="42"/>
      <c r="J157" s="42"/>
      <c r="K157" s="42"/>
      <c r="L157" s="42"/>
    </row>
    <row r="158" spans="1:12" s="45" customFormat="1">
      <c r="A158" s="57"/>
      <c r="F158" s="42"/>
      <c r="G158" s="42"/>
      <c r="H158" s="42"/>
      <c r="I158" s="42"/>
      <c r="J158" s="42"/>
      <c r="K158" s="42"/>
      <c r="L158" s="42"/>
    </row>
    <row r="159" spans="1:12" s="45" customFormat="1">
      <c r="A159" s="57"/>
      <c r="F159" s="42"/>
      <c r="G159" s="42"/>
      <c r="H159" s="42"/>
      <c r="I159" s="42"/>
      <c r="J159" s="42"/>
      <c r="K159" s="42"/>
      <c r="L159" s="42"/>
    </row>
    <row r="160" spans="1:12" s="45" customFormat="1">
      <c r="A160" s="57"/>
      <c r="F160" s="42"/>
      <c r="G160" s="42"/>
      <c r="H160" s="42"/>
      <c r="I160" s="42"/>
      <c r="J160" s="42"/>
      <c r="K160" s="42"/>
      <c r="L160" s="42"/>
    </row>
    <row r="161" spans="1:12" s="45" customFormat="1">
      <c r="A161" s="57"/>
      <c r="F161" s="42"/>
      <c r="G161" s="42"/>
      <c r="H161" s="42"/>
      <c r="I161" s="42"/>
      <c r="J161" s="42"/>
      <c r="K161" s="42"/>
      <c r="L161" s="42"/>
    </row>
    <row r="162" spans="1:12" s="45" customFormat="1">
      <c r="A162" s="57"/>
      <c r="F162" s="42"/>
      <c r="G162" s="42"/>
      <c r="H162" s="42"/>
      <c r="I162" s="42"/>
      <c r="J162" s="42"/>
      <c r="K162" s="42"/>
      <c r="L162" s="42"/>
    </row>
    <row r="163" spans="1:12" s="45" customFormat="1">
      <c r="A163" s="57"/>
      <c r="F163" s="42"/>
      <c r="G163" s="42"/>
      <c r="H163" s="42"/>
      <c r="I163" s="42"/>
      <c r="J163" s="42"/>
      <c r="K163" s="42"/>
      <c r="L163" s="42"/>
    </row>
    <row r="164" spans="1:12" s="45" customFormat="1">
      <c r="A164" s="57"/>
      <c r="F164" s="42"/>
      <c r="G164" s="42"/>
      <c r="H164" s="42"/>
      <c r="I164" s="42"/>
      <c r="J164" s="42"/>
      <c r="K164" s="42"/>
      <c r="L164" s="42"/>
    </row>
    <row r="165" spans="1:12" s="45" customFormat="1">
      <c r="A165" s="57"/>
      <c r="F165" s="42"/>
      <c r="G165" s="42"/>
      <c r="H165" s="42"/>
      <c r="I165" s="42"/>
      <c r="J165" s="42"/>
      <c r="K165" s="42"/>
      <c r="L165" s="42"/>
    </row>
    <row r="166" spans="1:12" s="45" customFormat="1">
      <c r="A166" s="57"/>
      <c r="F166" s="42"/>
      <c r="G166" s="42"/>
      <c r="H166" s="42"/>
      <c r="I166" s="42"/>
      <c r="J166" s="42"/>
      <c r="K166" s="42"/>
      <c r="L166" s="42"/>
    </row>
    <row r="167" spans="1:12" s="45" customFormat="1">
      <c r="A167" s="57"/>
      <c r="F167" s="42"/>
      <c r="G167" s="42"/>
      <c r="H167" s="42"/>
      <c r="I167" s="42"/>
      <c r="J167" s="42"/>
      <c r="K167" s="42"/>
      <c r="L167" s="42"/>
    </row>
    <row r="168" spans="1:12" s="45" customFormat="1">
      <c r="A168" s="57"/>
      <c r="F168" s="42"/>
      <c r="G168" s="42"/>
      <c r="H168" s="42"/>
      <c r="I168" s="42"/>
      <c r="J168" s="42"/>
      <c r="K168" s="42"/>
      <c r="L168" s="42"/>
    </row>
    <row r="169" spans="1:12" s="45" customFormat="1">
      <c r="A169" s="57"/>
      <c r="F169" s="42"/>
      <c r="G169" s="42"/>
      <c r="H169" s="42"/>
      <c r="I169" s="42"/>
      <c r="J169" s="42"/>
      <c r="K169" s="42"/>
      <c r="L169" s="42"/>
    </row>
    <row r="170" spans="1:12" s="45" customFormat="1">
      <c r="A170" s="57"/>
      <c r="F170" s="42"/>
      <c r="G170" s="42"/>
      <c r="H170" s="42"/>
      <c r="I170" s="42"/>
      <c r="J170" s="42"/>
      <c r="K170" s="42"/>
      <c r="L170" s="42"/>
    </row>
    <row r="171" spans="1:12" s="45" customFormat="1">
      <c r="A171" s="57"/>
      <c r="F171" s="42"/>
      <c r="G171" s="42"/>
      <c r="H171" s="42"/>
      <c r="I171" s="42"/>
      <c r="J171" s="42"/>
      <c r="K171" s="42"/>
      <c r="L171" s="42"/>
    </row>
    <row r="172" spans="1:12" s="45" customFormat="1">
      <c r="A172" s="57"/>
      <c r="F172" s="42"/>
      <c r="G172" s="42"/>
      <c r="H172" s="42"/>
      <c r="I172" s="42"/>
      <c r="J172" s="42"/>
      <c r="K172" s="42"/>
      <c r="L172" s="42"/>
    </row>
    <row r="173" spans="1:12" s="45" customFormat="1">
      <c r="A173" s="57"/>
      <c r="F173" s="42"/>
      <c r="G173" s="42"/>
      <c r="H173" s="42"/>
      <c r="I173" s="42"/>
      <c r="J173" s="42"/>
      <c r="K173" s="42"/>
      <c r="L173" s="42"/>
    </row>
    <row r="174" spans="1:12" s="45" customFormat="1">
      <c r="A174" s="57"/>
      <c r="F174" s="42"/>
      <c r="G174" s="42"/>
      <c r="H174" s="42"/>
      <c r="I174" s="42"/>
      <c r="J174" s="42"/>
      <c r="K174" s="42"/>
      <c r="L174" s="42"/>
    </row>
    <row r="175" spans="1:12" s="45" customFormat="1">
      <c r="A175" s="57"/>
      <c r="F175" s="42"/>
      <c r="G175" s="42"/>
      <c r="H175" s="42"/>
      <c r="I175" s="42"/>
      <c r="J175" s="42"/>
      <c r="K175" s="42"/>
      <c r="L175" s="42"/>
    </row>
    <row r="176" spans="1:12" s="45" customFormat="1">
      <c r="A176" s="57"/>
      <c r="F176" s="42"/>
      <c r="G176" s="42"/>
      <c r="H176" s="42"/>
      <c r="I176" s="42"/>
      <c r="J176" s="42"/>
      <c r="K176" s="42"/>
      <c r="L176" s="42"/>
    </row>
    <row r="177" spans="1:12" s="45" customFormat="1">
      <c r="A177" s="57"/>
      <c r="F177" s="42"/>
      <c r="G177" s="42"/>
      <c r="H177" s="42"/>
      <c r="I177" s="42"/>
      <c r="J177" s="42"/>
      <c r="K177" s="42"/>
      <c r="L177" s="42"/>
    </row>
    <row r="178" spans="1:12" s="45" customFormat="1">
      <c r="A178" s="57"/>
      <c r="F178" s="42"/>
      <c r="G178" s="42"/>
      <c r="H178" s="42"/>
      <c r="I178" s="42"/>
      <c r="J178" s="42"/>
      <c r="K178" s="42"/>
      <c r="L178" s="42"/>
    </row>
    <row r="179" spans="1:12" s="45" customFormat="1">
      <c r="A179" s="57"/>
      <c r="F179" s="42"/>
      <c r="G179" s="42"/>
      <c r="H179" s="42"/>
      <c r="I179" s="42"/>
      <c r="J179" s="42"/>
      <c r="K179" s="42"/>
      <c r="L179" s="42"/>
    </row>
    <row r="180" spans="1:12" s="45" customFormat="1">
      <c r="A180" s="57"/>
      <c r="F180" s="42"/>
      <c r="G180" s="42"/>
      <c r="H180" s="42"/>
      <c r="I180" s="42"/>
      <c r="J180" s="42"/>
      <c r="K180" s="42"/>
      <c r="L180" s="42"/>
    </row>
    <row r="181" spans="1:12" s="45" customFormat="1">
      <c r="A181" s="57"/>
      <c r="F181" s="42"/>
      <c r="G181" s="42"/>
      <c r="H181" s="42"/>
      <c r="I181" s="42"/>
      <c r="J181" s="42"/>
      <c r="K181" s="42"/>
      <c r="L181" s="42"/>
    </row>
    <row r="182" spans="1:12" s="45" customFormat="1">
      <c r="A182" s="57"/>
      <c r="F182" s="42"/>
      <c r="G182" s="42"/>
      <c r="H182" s="42"/>
      <c r="I182" s="42"/>
      <c r="J182" s="42"/>
      <c r="K182" s="42"/>
      <c r="L182" s="42"/>
    </row>
    <row r="183" spans="1:12" s="45" customFormat="1">
      <c r="A183" s="57"/>
      <c r="F183" s="42"/>
      <c r="G183" s="42"/>
      <c r="H183" s="42"/>
      <c r="I183" s="42"/>
      <c r="J183" s="42"/>
      <c r="K183" s="42"/>
      <c r="L183" s="42"/>
    </row>
    <row r="184" spans="1:12" s="45" customFormat="1">
      <c r="A184" s="57"/>
      <c r="F184" s="42"/>
      <c r="G184" s="42"/>
      <c r="H184" s="42"/>
      <c r="I184" s="42"/>
      <c r="J184" s="42"/>
      <c r="K184" s="42"/>
      <c r="L184" s="42"/>
    </row>
    <row r="185" spans="1:12" s="45" customFormat="1">
      <c r="A185" s="57"/>
      <c r="F185" s="42"/>
      <c r="G185" s="42"/>
      <c r="H185" s="42"/>
      <c r="I185" s="42"/>
      <c r="J185" s="42"/>
      <c r="K185" s="42"/>
      <c r="L185" s="42"/>
    </row>
    <row r="186" spans="1:12" s="45" customFormat="1">
      <c r="A186" s="57"/>
      <c r="F186" s="42"/>
      <c r="G186" s="42"/>
      <c r="H186" s="42"/>
      <c r="I186" s="42"/>
      <c r="J186" s="42"/>
      <c r="K186" s="42"/>
      <c r="L186" s="42"/>
    </row>
    <row r="187" spans="1:12" s="45" customFormat="1">
      <c r="A187" s="57"/>
      <c r="F187" s="42"/>
      <c r="G187" s="42"/>
      <c r="H187" s="42"/>
      <c r="I187" s="42"/>
      <c r="J187" s="42"/>
      <c r="K187" s="42"/>
      <c r="L187" s="42"/>
    </row>
    <row r="188" spans="1:12" s="45" customFormat="1">
      <c r="A188" s="57"/>
      <c r="F188" s="42"/>
      <c r="G188" s="42"/>
      <c r="H188" s="42"/>
      <c r="I188" s="42"/>
      <c r="J188" s="42"/>
      <c r="K188" s="42"/>
      <c r="L188" s="42"/>
    </row>
    <row r="189" spans="1:12" s="45" customFormat="1">
      <c r="A189" s="57"/>
      <c r="F189" s="42"/>
      <c r="G189" s="42"/>
      <c r="H189" s="42"/>
      <c r="I189" s="42"/>
      <c r="J189" s="42"/>
      <c r="K189" s="42"/>
      <c r="L189" s="42"/>
    </row>
  </sheetData>
  <mergeCells count="14">
    <mergeCell ref="C39:F39"/>
    <mergeCell ref="H39:J39"/>
    <mergeCell ref="A9:J9"/>
    <mergeCell ref="A19:J19"/>
    <mergeCell ref="C38:F38"/>
    <mergeCell ref="H38:J38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78740157480314965" bottom="0.78740157480314965" header="0.19685039370078741" footer="0.11811023622047245"/>
  <pageSetup paperSize="9" scale="50" fitToHeight="2" orientation="portrait" verticalDpi="300" r:id="rId1"/>
  <headerFooter alignWithMargins="0">
    <oddHeader>&amp;C&amp;"Times New Roman,обычный"&amp;14 7&amp;R&amp;"Times New Roman,обычный"&amp;14Продовження додатка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J104"/>
  <sheetViews>
    <sheetView view="pageBreakPreview" topLeftCell="A37" zoomScale="75" zoomScaleNormal="75" zoomScaleSheetLayoutView="75" workbookViewId="0">
      <selection activeCell="C66" sqref="C66"/>
    </sheetView>
  </sheetViews>
  <sheetFormatPr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10" width="16" style="2" customWidth="1"/>
    <col min="11" max="16384" width="9.140625" style="2"/>
  </cols>
  <sheetData>
    <row r="4" spans="1:10">
      <c r="A4" s="235" t="s">
        <v>125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outlineLevel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48" customHeight="1">
      <c r="A6" s="254" t="s">
        <v>195</v>
      </c>
      <c r="B6" s="258" t="s">
        <v>0</v>
      </c>
      <c r="C6" s="258" t="s">
        <v>309</v>
      </c>
      <c r="D6" s="233" t="s">
        <v>310</v>
      </c>
      <c r="E6" s="259" t="s">
        <v>293</v>
      </c>
      <c r="F6" s="238" t="s">
        <v>306</v>
      </c>
      <c r="G6" s="238" t="s">
        <v>286</v>
      </c>
      <c r="H6" s="238"/>
      <c r="I6" s="238"/>
      <c r="J6" s="238"/>
    </row>
    <row r="7" spans="1:10" ht="38.25" customHeight="1">
      <c r="A7" s="257"/>
      <c r="B7" s="258"/>
      <c r="C7" s="258"/>
      <c r="D7" s="234"/>
      <c r="E7" s="260"/>
      <c r="F7" s="238"/>
      <c r="G7" s="16" t="s">
        <v>154</v>
      </c>
      <c r="H7" s="16" t="s">
        <v>155</v>
      </c>
      <c r="I7" s="16" t="s">
        <v>156</v>
      </c>
      <c r="J7" s="16" t="s">
        <v>58</v>
      </c>
    </row>
    <row r="8" spans="1:10" ht="18" customHeight="1">
      <c r="A8" s="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s="56" customFormat="1" ht="30.75" customHeight="1">
      <c r="A9" s="255" t="s">
        <v>129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20.100000000000001" customHeight="1">
      <c r="A10" s="43" t="s">
        <v>142</v>
      </c>
      <c r="B10" s="9">
        <v>1200</v>
      </c>
      <c r="C10" s="13">
        <f>'1.Фінансовий результат'!C74</f>
        <v>-48.899999999999977</v>
      </c>
      <c r="D10" s="13">
        <f>'1.Фінансовий результат'!D74</f>
        <v>178.15000000000003</v>
      </c>
      <c r="E10" s="13">
        <f>'1.Фінансовий результат'!E74</f>
        <v>29.600000000000055</v>
      </c>
      <c r="F10" s="13">
        <f>'1.Фінансовий результат'!F74</f>
        <v>9</v>
      </c>
      <c r="G10" s="13">
        <f>'1.Фінансовий результат'!G74</f>
        <v>1.5</v>
      </c>
      <c r="H10" s="13">
        <f>'1.Фінансовий результат'!H74</f>
        <v>2.5</v>
      </c>
      <c r="I10" s="13">
        <f>'1.Фінансовий результат'!I74</f>
        <v>4.4999999999999716</v>
      </c>
      <c r="J10" s="13">
        <f>'1.Фінансовий результат'!J74</f>
        <v>0.5</v>
      </c>
    </row>
    <row r="11" spans="1:10" ht="20.100000000000001" customHeight="1">
      <c r="A11" s="43" t="s">
        <v>143</v>
      </c>
      <c r="B11" s="17"/>
      <c r="C11" s="78"/>
      <c r="D11" s="78"/>
      <c r="E11" s="78"/>
      <c r="F11" s="78"/>
      <c r="G11" s="78"/>
      <c r="H11" s="78"/>
      <c r="I11" s="78"/>
      <c r="J11" s="78"/>
    </row>
    <row r="12" spans="1:10" ht="20.100000000000001" customHeight="1">
      <c r="A12" s="43" t="s">
        <v>146</v>
      </c>
      <c r="B12" s="6">
        <v>3000</v>
      </c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>
      <c r="A13" s="43" t="s">
        <v>147</v>
      </c>
      <c r="B13" s="6">
        <v>3010</v>
      </c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>
      <c r="A14" s="43" t="s">
        <v>148</v>
      </c>
      <c r="B14" s="6">
        <v>3020</v>
      </c>
      <c r="C14" s="13"/>
      <c r="D14" s="13"/>
      <c r="E14" s="13"/>
      <c r="F14" s="13"/>
      <c r="G14" s="13"/>
      <c r="H14" s="13"/>
      <c r="I14" s="13"/>
      <c r="J14" s="13"/>
    </row>
    <row r="15" spans="1:10" ht="42.75" customHeight="1">
      <c r="A15" s="43" t="s">
        <v>149</v>
      </c>
      <c r="B15" s="6">
        <v>3030</v>
      </c>
      <c r="C15" s="13"/>
      <c r="D15" s="13"/>
      <c r="E15" s="13"/>
      <c r="F15" s="13"/>
      <c r="G15" s="13"/>
      <c r="H15" s="13"/>
      <c r="I15" s="13"/>
      <c r="J15" s="13"/>
    </row>
    <row r="16" spans="1:10" ht="42.75" customHeight="1">
      <c r="A16" s="55" t="s">
        <v>186</v>
      </c>
      <c r="B16" s="6">
        <v>3040</v>
      </c>
      <c r="C16" s="13"/>
      <c r="D16" s="13"/>
      <c r="E16" s="13"/>
      <c r="F16" s="13"/>
      <c r="G16" s="13"/>
      <c r="H16" s="13"/>
      <c r="I16" s="13"/>
      <c r="J16" s="13"/>
    </row>
    <row r="17" spans="1:10" ht="20.100000000000001" customHeight="1">
      <c r="A17" s="43" t="s">
        <v>150</v>
      </c>
      <c r="B17" s="6">
        <v>3050</v>
      </c>
      <c r="C17" s="13"/>
      <c r="D17" s="13"/>
      <c r="E17" s="13"/>
      <c r="F17" s="13"/>
      <c r="G17" s="13"/>
      <c r="H17" s="13"/>
      <c r="I17" s="13"/>
      <c r="J17" s="13"/>
    </row>
    <row r="18" spans="1:10" ht="20.100000000000001" customHeight="1">
      <c r="A18" s="43" t="s">
        <v>151</v>
      </c>
      <c r="B18" s="6">
        <v>3060</v>
      </c>
      <c r="C18" s="13"/>
      <c r="D18" s="13"/>
      <c r="E18" s="13"/>
      <c r="F18" s="13"/>
      <c r="G18" s="13"/>
      <c r="H18" s="13"/>
      <c r="I18" s="13"/>
      <c r="J18" s="13"/>
    </row>
    <row r="19" spans="1:10" ht="20.100000000000001" customHeight="1">
      <c r="A19" s="55" t="s">
        <v>144</v>
      </c>
      <c r="B19" s="6">
        <v>3070</v>
      </c>
      <c r="C19" s="13"/>
      <c r="D19" s="13"/>
      <c r="E19" s="13"/>
      <c r="F19" s="13"/>
      <c r="G19" s="13"/>
      <c r="H19" s="13"/>
      <c r="I19" s="13"/>
      <c r="J19" s="13"/>
    </row>
    <row r="20" spans="1:10" ht="20.100000000000001" customHeight="1">
      <c r="A20" s="43" t="s">
        <v>145</v>
      </c>
      <c r="B20" s="6">
        <v>3080</v>
      </c>
      <c r="C20" s="13"/>
      <c r="D20" s="13"/>
      <c r="E20" s="13"/>
      <c r="F20" s="13"/>
      <c r="G20" s="13"/>
      <c r="H20" s="13"/>
      <c r="I20" s="13"/>
      <c r="J20" s="13"/>
    </row>
    <row r="21" spans="1:10" ht="20.100000000000001" customHeight="1">
      <c r="A21" s="10" t="s">
        <v>128</v>
      </c>
      <c r="B21" s="6">
        <v>3090</v>
      </c>
      <c r="C21" s="13"/>
      <c r="D21" s="13"/>
      <c r="E21" s="13"/>
      <c r="F21" s="13"/>
      <c r="G21" s="13"/>
      <c r="H21" s="13"/>
      <c r="I21" s="13"/>
      <c r="J21" s="13"/>
    </row>
    <row r="22" spans="1:10" ht="33.75" customHeight="1">
      <c r="A22" s="255" t="s">
        <v>130</v>
      </c>
      <c r="B22" s="255"/>
      <c r="C22" s="255"/>
      <c r="D22" s="255"/>
      <c r="E22" s="255"/>
      <c r="F22" s="255"/>
      <c r="G22" s="255"/>
      <c r="H22" s="255"/>
      <c r="I22" s="255"/>
      <c r="J22" s="255"/>
    </row>
    <row r="23" spans="1:10" ht="20.100000000000001" customHeight="1">
      <c r="A23" s="55" t="s">
        <v>199</v>
      </c>
      <c r="B23" s="9"/>
      <c r="C23" s="13"/>
      <c r="D23" s="13"/>
      <c r="E23" s="13"/>
      <c r="F23" s="13"/>
      <c r="G23" s="13"/>
      <c r="H23" s="13"/>
      <c r="I23" s="13"/>
      <c r="J23" s="13"/>
    </row>
    <row r="24" spans="1:10" ht="20.100000000000001" customHeight="1">
      <c r="A24" s="8" t="s">
        <v>16</v>
      </c>
      <c r="B24" s="9">
        <v>3200</v>
      </c>
      <c r="C24" s="126"/>
      <c r="D24" s="126"/>
      <c r="E24" s="126"/>
      <c r="F24" s="126"/>
      <c r="G24" s="126"/>
      <c r="H24" s="126"/>
      <c r="I24" s="126"/>
      <c r="J24" s="126"/>
    </row>
    <row r="25" spans="1:10" ht="20.100000000000001" customHeight="1">
      <c r="A25" s="8" t="s">
        <v>17</v>
      </c>
      <c r="B25" s="9">
        <v>3210</v>
      </c>
      <c r="C25" s="126"/>
      <c r="D25" s="126"/>
      <c r="E25" s="126"/>
      <c r="F25" s="126"/>
      <c r="G25" s="126"/>
      <c r="H25" s="126"/>
      <c r="I25" s="126"/>
      <c r="J25" s="126"/>
    </row>
    <row r="26" spans="1:10" ht="20.100000000000001" customHeight="1">
      <c r="A26" s="8" t="s">
        <v>39</v>
      </c>
      <c r="B26" s="9">
        <v>3220</v>
      </c>
      <c r="C26" s="126"/>
      <c r="D26" s="126"/>
      <c r="E26" s="126"/>
      <c r="F26" s="126"/>
      <c r="G26" s="126"/>
      <c r="H26" s="126"/>
      <c r="I26" s="126"/>
      <c r="J26" s="126"/>
    </row>
    <row r="27" spans="1:10" ht="20.100000000000001" customHeight="1">
      <c r="A27" s="43" t="s">
        <v>134</v>
      </c>
      <c r="B27" s="9"/>
      <c r="C27" s="13"/>
      <c r="D27" s="13"/>
      <c r="E27" s="13"/>
      <c r="F27" s="13"/>
      <c r="G27" s="13"/>
      <c r="H27" s="13"/>
      <c r="I27" s="13"/>
      <c r="J27" s="13"/>
    </row>
    <row r="28" spans="1:10" ht="20.100000000000001" customHeight="1">
      <c r="A28" s="8" t="s">
        <v>135</v>
      </c>
      <c r="B28" s="9">
        <v>3230</v>
      </c>
      <c r="C28" s="126"/>
      <c r="D28" s="126"/>
      <c r="E28" s="126"/>
      <c r="F28" s="126"/>
      <c r="G28" s="126"/>
      <c r="H28" s="126"/>
      <c r="I28" s="126"/>
      <c r="J28" s="126"/>
    </row>
    <row r="29" spans="1:10" ht="20.100000000000001" customHeight="1">
      <c r="A29" s="8" t="s">
        <v>136</v>
      </c>
      <c r="B29" s="9">
        <v>3240</v>
      </c>
      <c r="C29" s="126"/>
      <c r="D29" s="126"/>
      <c r="E29" s="126"/>
      <c r="F29" s="126"/>
      <c r="G29" s="126"/>
      <c r="H29" s="126"/>
      <c r="I29" s="126"/>
      <c r="J29" s="126"/>
    </row>
    <row r="30" spans="1:10" ht="20.100000000000001" customHeight="1">
      <c r="A30" s="43" t="s">
        <v>137</v>
      </c>
      <c r="B30" s="9">
        <v>3250</v>
      </c>
      <c r="C30" s="126"/>
      <c r="D30" s="126"/>
      <c r="E30" s="126"/>
      <c r="F30" s="126"/>
      <c r="G30" s="126"/>
      <c r="H30" s="126"/>
      <c r="I30" s="126"/>
      <c r="J30" s="126"/>
    </row>
    <row r="31" spans="1:10" ht="20.100000000000001" customHeight="1">
      <c r="A31" s="8" t="s">
        <v>99</v>
      </c>
      <c r="B31" s="9">
        <v>3260</v>
      </c>
      <c r="C31" s="126"/>
      <c r="D31" s="126"/>
      <c r="E31" s="126"/>
      <c r="F31" s="126"/>
      <c r="G31" s="126"/>
      <c r="H31" s="126"/>
      <c r="I31" s="126"/>
      <c r="J31" s="126"/>
    </row>
    <row r="32" spans="1:10" ht="20.100000000000001" customHeight="1">
      <c r="A32" s="55" t="s">
        <v>201</v>
      </c>
      <c r="B32" s="9"/>
      <c r="C32" s="13"/>
      <c r="D32" s="13"/>
      <c r="E32" s="13"/>
      <c r="F32" s="13"/>
      <c r="G32" s="13"/>
      <c r="H32" s="13"/>
      <c r="I32" s="13"/>
      <c r="J32" s="13"/>
    </row>
    <row r="33" spans="1:10" ht="20.100000000000001" customHeight="1">
      <c r="A33" s="8" t="s">
        <v>100</v>
      </c>
      <c r="B33" s="9">
        <v>3270</v>
      </c>
      <c r="C33" s="126"/>
      <c r="D33" s="126"/>
      <c r="E33" s="126"/>
      <c r="F33" s="126"/>
      <c r="G33" s="126"/>
      <c r="H33" s="126"/>
      <c r="I33" s="126"/>
      <c r="J33" s="126"/>
    </row>
    <row r="34" spans="1:10" ht="20.100000000000001" customHeight="1">
      <c r="A34" s="8" t="s">
        <v>101</v>
      </c>
      <c r="B34" s="9">
        <v>3280</v>
      </c>
      <c r="C34" s="126"/>
      <c r="D34" s="126"/>
      <c r="E34" s="126"/>
      <c r="F34" s="126"/>
      <c r="G34" s="126"/>
      <c r="H34" s="126"/>
      <c r="I34" s="126"/>
      <c r="J34" s="126"/>
    </row>
    <row r="35" spans="1:10" ht="20.100000000000001" customHeight="1">
      <c r="A35" s="8" t="s">
        <v>102</v>
      </c>
      <c r="B35" s="9">
        <v>3290</v>
      </c>
      <c r="C35" s="126"/>
      <c r="D35" s="126"/>
      <c r="E35" s="126"/>
      <c r="F35" s="126"/>
      <c r="G35" s="126"/>
      <c r="H35" s="126"/>
      <c r="I35" s="126"/>
      <c r="J35" s="126"/>
    </row>
    <row r="36" spans="1:10" ht="20.100000000000001" customHeight="1">
      <c r="A36" s="8" t="s">
        <v>40</v>
      </c>
      <c r="B36" s="9">
        <v>3300</v>
      </c>
      <c r="C36" s="140"/>
      <c r="D36" s="140"/>
      <c r="E36" s="140"/>
      <c r="F36" s="126"/>
      <c r="G36" s="126"/>
      <c r="H36" s="126"/>
      <c r="I36" s="126"/>
      <c r="J36" s="126"/>
    </row>
    <row r="37" spans="1:10" ht="20.100000000000001" customHeight="1">
      <c r="A37" s="8" t="s">
        <v>93</v>
      </c>
      <c r="B37" s="9">
        <v>3310</v>
      </c>
      <c r="C37" s="126"/>
      <c r="D37" s="126"/>
      <c r="E37" s="126"/>
      <c r="F37" s="126"/>
      <c r="G37" s="126"/>
      <c r="H37" s="126"/>
      <c r="I37" s="126"/>
      <c r="J37" s="126"/>
    </row>
    <row r="38" spans="1:10" ht="20.100000000000001" customHeight="1">
      <c r="A38" s="55" t="s">
        <v>131</v>
      </c>
      <c r="B38" s="9">
        <v>3320</v>
      </c>
      <c r="C38" s="126"/>
      <c r="D38" s="126"/>
      <c r="E38" s="126"/>
      <c r="F38" s="126"/>
      <c r="G38" s="126"/>
      <c r="H38" s="126"/>
      <c r="I38" s="126"/>
      <c r="J38" s="126"/>
    </row>
    <row r="39" spans="1:10" ht="36.75" customHeight="1">
      <c r="A39" s="255" t="s">
        <v>132</v>
      </c>
      <c r="B39" s="255"/>
      <c r="C39" s="255"/>
      <c r="D39" s="255"/>
      <c r="E39" s="255"/>
      <c r="F39" s="255"/>
      <c r="G39" s="255"/>
      <c r="H39" s="255"/>
      <c r="I39" s="255"/>
      <c r="J39" s="255"/>
    </row>
    <row r="40" spans="1:10" ht="20.100000000000001" customHeight="1">
      <c r="A40" s="55" t="s">
        <v>200</v>
      </c>
      <c r="B40" s="9"/>
      <c r="C40" s="78"/>
      <c r="D40" s="78"/>
      <c r="E40" s="78"/>
      <c r="F40" s="78"/>
      <c r="G40" s="78"/>
      <c r="H40" s="78"/>
      <c r="I40" s="78"/>
      <c r="J40" s="78"/>
    </row>
    <row r="41" spans="1:10" ht="20.100000000000001" customHeight="1">
      <c r="A41" s="43" t="s">
        <v>138</v>
      </c>
      <c r="B41" s="9">
        <v>3400</v>
      </c>
      <c r="C41" s="13"/>
      <c r="D41" s="13"/>
      <c r="E41" s="13"/>
      <c r="F41" s="13"/>
      <c r="G41" s="13"/>
      <c r="H41" s="13"/>
      <c r="I41" s="13"/>
      <c r="J41" s="13"/>
    </row>
    <row r="42" spans="1:10" ht="20.100000000000001" customHeight="1">
      <c r="A42" s="8" t="s">
        <v>78</v>
      </c>
      <c r="B42" s="4"/>
      <c r="C42" s="78"/>
      <c r="D42" s="78"/>
      <c r="E42" s="78"/>
      <c r="F42" s="78"/>
      <c r="G42" s="78"/>
      <c r="H42" s="78"/>
      <c r="I42" s="78"/>
      <c r="J42" s="78"/>
    </row>
    <row r="43" spans="1:10" ht="20.100000000000001" customHeight="1">
      <c r="A43" s="8" t="s">
        <v>77</v>
      </c>
      <c r="B43" s="9">
        <v>3410</v>
      </c>
      <c r="C43" s="13"/>
      <c r="D43" s="13"/>
      <c r="E43" s="13"/>
      <c r="F43" s="13"/>
      <c r="G43" s="13"/>
      <c r="H43" s="13"/>
      <c r="I43" s="13"/>
      <c r="J43" s="13"/>
    </row>
    <row r="44" spans="1:10" ht="20.100000000000001" customHeight="1">
      <c r="A44" s="8" t="s">
        <v>82</v>
      </c>
      <c r="B44" s="6">
        <v>3420</v>
      </c>
      <c r="C44" s="13"/>
      <c r="D44" s="13"/>
      <c r="E44" s="13"/>
      <c r="F44" s="13"/>
      <c r="G44" s="13"/>
      <c r="H44" s="13"/>
      <c r="I44" s="13"/>
      <c r="J44" s="13"/>
    </row>
    <row r="45" spans="1:10" ht="20.100000000000001" customHeight="1">
      <c r="A45" s="8" t="s">
        <v>103</v>
      </c>
      <c r="B45" s="9">
        <v>3430</v>
      </c>
      <c r="C45" s="13"/>
      <c r="D45" s="13"/>
      <c r="E45" s="13"/>
      <c r="F45" s="13"/>
      <c r="G45" s="13"/>
      <c r="H45" s="13"/>
      <c r="I45" s="13"/>
      <c r="J45" s="13"/>
    </row>
    <row r="46" spans="1:10" ht="20.100000000000001" customHeight="1">
      <c r="A46" s="8" t="s">
        <v>80</v>
      </c>
      <c r="B46" s="9"/>
      <c r="C46" s="78"/>
      <c r="D46" s="78"/>
      <c r="E46" s="78"/>
      <c r="F46" s="78"/>
      <c r="G46" s="78"/>
      <c r="H46" s="78"/>
      <c r="I46" s="78"/>
      <c r="J46" s="78"/>
    </row>
    <row r="47" spans="1:10" ht="20.100000000000001" customHeight="1">
      <c r="A47" s="8" t="s">
        <v>77</v>
      </c>
      <c r="B47" s="6">
        <v>3440</v>
      </c>
      <c r="C47" s="13"/>
      <c r="D47" s="13"/>
      <c r="E47" s="13"/>
      <c r="F47" s="13"/>
      <c r="G47" s="13"/>
      <c r="H47" s="13"/>
      <c r="I47" s="13"/>
      <c r="J47" s="13"/>
    </row>
    <row r="48" spans="1:10" ht="20.100000000000001" customHeight="1">
      <c r="A48" s="8" t="s">
        <v>82</v>
      </c>
      <c r="B48" s="6">
        <v>3450</v>
      </c>
      <c r="C48" s="13"/>
      <c r="D48" s="13"/>
      <c r="E48" s="13"/>
      <c r="F48" s="13"/>
      <c r="G48" s="13"/>
      <c r="H48" s="13"/>
      <c r="I48" s="13"/>
      <c r="J48" s="13"/>
    </row>
    <row r="49" spans="1:10" ht="20.100000000000001" customHeight="1">
      <c r="A49" s="8" t="s">
        <v>103</v>
      </c>
      <c r="B49" s="6">
        <v>3460</v>
      </c>
      <c r="C49" s="13"/>
      <c r="D49" s="13"/>
      <c r="E49" s="13"/>
      <c r="F49" s="13"/>
      <c r="G49" s="13"/>
      <c r="H49" s="13"/>
      <c r="I49" s="13"/>
      <c r="J49" s="13"/>
    </row>
    <row r="50" spans="1:10" ht="20.100000000000001" customHeight="1">
      <c r="A50" s="8" t="s">
        <v>98</v>
      </c>
      <c r="B50" s="6">
        <v>3470</v>
      </c>
      <c r="C50" s="13"/>
      <c r="D50" s="13"/>
      <c r="E50" s="13"/>
      <c r="F50" s="13"/>
      <c r="G50" s="13"/>
      <c r="H50" s="13"/>
      <c r="I50" s="13"/>
      <c r="J50" s="13"/>
    </row>
    <row r="51" spans="1:10" ht="20.100000000000001" customHeight="1">
      <c r="A51" s="8" t="s">
        <v>315</v>
      </c>
      <c r="B51" s="6">
        <v>3480</v>
      </c>
      <c r="C51" s="13"/>
      <c r="D51" s="13"/>
      <c r="E51" s="13"/>
      <c r="F51" s="13"/>
      <c r="G51" s="13"/>
      <c r="H51" s="13"/>
      <c r="I51" s="13"/>
      <c r="J51" s="13"/>
    </row>
    <row r="52" spans="1:10" ht="20.100000000000001" customHeight="1">
      <c r="A52" s="55" t="s">
        <v>201</v>
      </c>
      <c r="B52" s="9"/>
      <c r="C52" s="78"/>
      <c r="D52" s="78"/>
      <c r="E52" s="78"/>
      <c r="F52" s="78"/>
      <c r="G52" s="78"/>
      <c r="H52" s="78"/>
      <c r="I52" s="78"/>
      <c r="J52" s="78"/>
    </row>
    <row r="53" spans="1:10" ht="39.75" customHeight="1">
      <c r="A53" s="8" t="s">
        <v>214</v>
      </c>
      <c r="B53" s="9">
        <v>3490</v>
      </c>
      <c r="C53" s="13"/>
      <c r="D53" s="13"/>
      <c r="E53" s="13"/>
      <c r="F53" s="13"/>
      <c r="G53" s="13"/>
      <c r="H53" s="13"/>
      <c r="I53" s="13"/>
      <c r="J53" s="13"/>
    </row>
    <row r="54" spans="1:10" ht="20.100000000000001" customHeight="1">
      <c r="A54" s="8" t="s">
        <v>215</v>
      </c>
      <c r="B54" s="9">
        <v>3500</v>
      </c>
      <c r="C54" s="13"/>
      <c r="D54" s="13"/>
      <c r="E54" s="13"/>
      <c r="F54" s="13"/>
      <c r="G54" s="13"/>
      <c r="H54" s="13"/>
      <c r="I54" s="13"/>
      <c r="J54" s="13"/>
    </row>
    <row r="55" spans="1:10" ht="20.100000000000001" customHeight="1">
      <c r="A55" s="8" t="s">
        <v>81</v>
      </c>
      <c r="B55" s="9"/>
      <c r="C55" s="78"/>
      <c r="D55" s="78"/>
      <c r="E55" s="78"/>
      <c r="F55" s="78"/>
      <c r="G55" s="78"/>
      <c r="H55" s="78"/>
      <c r="I55" s="78"/>
      <c r="J55" s="78"/>
    </row>
    <row r="56" spans="1:10" ht="20.100000000000001" customHeight="1">
      <c r="A56" s="8" t="s">
        <v>77</v>
      </c>
      <c r="B56" s="6">
        <v>3510</v>
      </c>
      <c r="C56" s="13"/>
      <c r="D56" s="13"/>
      <c r="E56" s="13"/>
      <c r="F56" s="13"/>
      <c r="G56" s="13"/>
      <c r="H56" s="13"/>
      <c r="I56" s="13"/>
      <c r="J56" s="13"/>
    </row>
    <row r="57" spans="1:10" ht="20.100000000000001" customHeight="1">
      <c r="A57" s="8" t="s">
        <v>82</v>
      </c>
      <c r="B57" s="6">
        <v>3520</v>
      </c>
      <c r="C57" s="13"/>
      <c r="D57" s="13"/>
      <c r="E57" s="13"/>
      <c r="F57" s="13"/>
      <c r="G57" s="13"/>
      <c r="H57" s="13"/>
      <c r="I57" s="13"/>
      <c r="J57" s="13"/>
    </row>
    <row r="58" spans="1:10" ht="20.100000000000001" customHeight="1">
      <c r="A58" s="8" t="s">
        <v>103</v>
      </c>
      <c r="B58" s="6">
        <v>3530</v>
      </c>
      <c r="C58" s="13"/>
      <c r="D58" s="13"/>
      <c r="E58" s="13"/>
      <c r="F58" s="13"/>
      <c r="G58" s="13"/>
      <c r="H58" s="13"/>
      <c r="I58" s="13"/>
      <c r="J58" s="13"/>
    </row>
    <row r="59" spans="1:10" ht="20.100000000000001" customHeight="1">
      <c r="A59" s="8" t="s">
        <v>79</v>
      </c>
      <c r="B59" s="9"/>
      <c r="C59" s="78"/>
      <c r="D59" s="78"/>
      <c r="E59" s="78"/>
      <c r="F59" s="78"/>
      <c r="G59" s="78"/>
      <c r="H59" s="78"/>
      <c r="I59" s="78"/>
      <c r="J59" s="78"/>
    </row>
    <row r="60" spans="1:10" ht="20.100000000000001" customHeight="1">
      <c r="A60" s="8" t="s">
        <v>77</v>
      </c>
      <c r="B60" s="6">
        <v>3540</v>
      </c>
      <c r="C60" s="13"/>
      <c r="D60" s="13"/>
      <c r="E60" s="13"/>
      <c r="F60" s="13"/>
      <c r="G60" s="13"/>
      <c r="H60" s="13"/>
      <c r="I60" s="13"/>
      <c r="J60" s="13"/>
    </row>
    <row r="61" spans="1:10" ht="20.100000000000001" customHeight="1">
      <c r="A61" s="8" t="s">
        <v>82</v>
      </c>
      <c r="B61" s="6">
        <v>3550</v>
      </c>
      <c r="C61" s="13"/>
      <c r="D61" s="13"/>
      <c r="E61" s="13"/>
      <c r="F61" s="13"/>
      <c r="G61" s="13"/>
      <c r="H61" s="13"/>
      <c r="I61" s="13"/>
      <c r="J61" s="13"/>
    </row>
    <row r="62" spans="1:10" ht="20.100000000000001" customHeight="1">
      <c r="A62" s="8" t="s">
        <v>103</v>
      </c>
      <c r="B62" s="6">
        <v>3560</v>
      </c>
      <c r="C62" s="13"/>
      <c r="D62" s="13"/>
      <c r="E62" s="13"/>
      <c r="F62" s="13"/>
      <c r="G62" s="13"/>
      <c r="H62" s="13"/>
      <c r="I62" s="13"/>
      <c r="J62" s="13"/>
    </row>
    <row r="63" spans="1:10" ht="20.100000000000001" customHeight="1">
      <c r="A63" s="8" t="s">
        <v>93</v>
      </c>
      <c r="B63" s="6">
        <v>3570</v>
      </c>
      <c r="C63" s="13"/>
      <c r="D63" s="13"/>
      <c r="E63" s="13"/>
      <c r="F63" s="13"/>
      <c r="G63" s="13"/>
      <c r="H63" s="13"/>
      <c r="I63" s="13"/>
      <c r="J63" s="13"/>
    </row>
    <row r="64" spans="1:10" ht="20.100000000000001" customHeight="1">
      <c r="A64" s="55" t="s">
        <v>133</v>
      </c>
      <c r="B64" s="6">
        <v>3580</v>
      </c>
      <c r="C64" s="13"/>
      <c r="D64" s="13"/>
      <c r="E64" s="13"/>
      <c r="F64" s="13"/>
      <c r="G64" s="13"/>
      <c r="H64" s="13"/>
      <c r="I64" s="13"/>
      <c r="J64" s="13"/>
    </row>
    <row r="65" spans="1:10" s="18" customFormat="1" ht="20.100000000000001" customHeight="1">
      <c r="A65" s="8" t="s">
        <v>18</v>
      </c>
      <c r="B65" s="6"/>
      <c r="C65" s="78"/>
      <c r="D65" s="78"/>
      <c r="E65" s="78"/>
      <c r="F65" s="78"/>
      <c r="G65" s="78"/>
      <c r="H65" s="78"/>
      <c r="I65" s="78"/>
      <c r="J65" s="78"/>
    </row>
    <row r="66" spans="1:10" s="120" customFormat="1" ht="20.100000000000001" customHeight="1">
      <c r="A66" s="113" t="s">
        <v>19</v>
      </c>
      <c r="B66" s="139">
        <v>3600</v>
      </c>
      <c r="C66" s="133"/>
      <c r="D66" s="133"/>
      <c r="E66" s="133"/>
      <c r="F66" s="133"/>
      <c r="G66" s="133"/>
      <c r="H66" s="133"/>
      <c r="I66" s="133"/>
      <c r="J66" s="133"/>
    </row>
    <row r="67" spans="1:10" s="18" customFormat="1" ht="20.100000000000001" customHeight="1">
      <c r="A67" s="67" t="s">
        <v>139</v>
      </c>
      <c r="B67" s="6">
        <v>3610</v>
      </c>
      <c r="C67" s="79"/>
      <c r="D67" s="79"/>
      <c r="E67" s="79"/>
      <c r="F67" s="79"/>
      <c r="G67" s="79"/>
      <c r="H67" s="79"/>
      <c r="I67" s="79"/>
      <c r="J67" s="79"/>
    </row>
    <row r="68" spans="1:10" s="120" customFormat="1" ht="20.100000000000001" customHeight="1">
      <c r="A68" s="113" t="s">
        <v>41</v>
      </c>
      <c r="B68" s="139">
        <v>3620</v>
      </c>
      <c r="C68" s="133">
        <f t="shared" ref="C68:J68" si="0">C69+C66+C67</f>
        <v>0</v>
      </c>
      <c r="D68" s="133">
        <f t="shared" si="0"/>
        <v>0</v>
      </c>
      <c r="E68" s="133">
        <f t="shared" si="0"/>
        <v>0</v>
      </c>
      <c r="F68" s="133">
        <f t="shared" si="0"/>
        <v>0</v>
      </c>
      <c r="G68" s="133">
        <f t="shared" si="0"/>
        <v>0</v>
      </c>
      <c r="H68" s="133">
        <f t="shared" si="0"/>
        <v>0</v>
      </c>
      <c r="I68" s="133">
        <f t="shared" si="0"/>
        <v>0</v>
      </c>
      <c r="J68" s="133">
        <f t="shared" si="0"/>
        <v>0</v>
      </c>
    </row>
    <row r="69" spans="1:10" s="18" customFormat="1" ht="24" customHeight="1">
      <c r="A69" s="10" t="s">
        <v>20</v>
      </c>
      <c r="B69" s="93">
        <v>3630</v>
      </c>
      <c r="C69" s="122">
        <f t="shared" ref="C69:J69" si="1">C21+C38+C64</f>
        <v>0</v>
      </c>
      <c r="D69" s="122">
        <f t="shared" si="1"/>
        <v>0</v>
      </c>
      <c r="E69" s="122">
        <f t="shared" si="1"/>
        <v>0</v>
      </c>
      <c r="F69" s="122">
        <f t="shared" si="1"/>
        <v>0</v>
      </c>
      <c r="G69" s="122">
        <f t="shared" si="1"/>
        <v>0</v>
      </c>
      <c r="H69" s="122">
        <f t="shared" si="1"/>
        <v>0</v>
      </c>
      <c r="I69" s="122">
        <f t="shared" si="1"/>
        <v>0</v>
      </c>
      <c r="J69" s="122">
        <f t="shared" si="1"/>
        <v>0</v>
      </c>
    </row>
    <row r="70" spans="1:10" s="18" customFormat="1" ht="20.100000000000001" customHeight="1">
      <c r="A70" s="2"/>
      <c r="B70" s="35"/>
      <c r="C70" s="37"/>
      <c r="D70" s="37"/>
      <c r="E70" s="37"/>
      <c r="F70" s="20"/>
      <c r="G70" s="36"/>
      <c r="H70" s="36"/>
      <c r="I70" s="36"/>
      <c r="J70" s="36"/>
    </row>
    <row r="71" spans="1:10" s="18" customFormat="1" ht="20.100000000000001" customHeight="1">
      <c r="A71" s="2"/>
      <c r="B71" s="35"/>
      <c r="C71" s="37"/>
      <c r="D71" s="37"/>
      <c r="E71" s="37"/>
      <c r="F71" s="20"/>
      <c r="G71" s="36"/>
      <c r="H71" s="36"/>
      <c r="I71" s="36"/>
      <c r="J71" s="36"/>
    </row>
    <row r="72" spans="1:10" s="3" customFormat="1" ht="20.100000000000001" customHeight="1">
      <c r="A72" s="54" t="s">
        <v>207</v>
      </c>
      <c r="B72" s="1"/>
      <c r="C72" s="239" t="s">
        <v>90</v>
      </c>
      <c r="D72" s="239"/>
      <c r="E72" s="239"/>
      <c r="F72" s="240"/>
      <c r="G72" s="15"/>
      <c r="H72" s="241" t="s">
        <v>110</v>
      </c>
      <c r="I72" s="241"/>
      <c r="J72" s="241"/>
    </row>
    <row r="73" spans="1:10" ht="20.100000000000001" customHeight="1">
      <c r="A73" s="62" t="s">
        <v>208</v>
      </c>
      <c r="B73" s="3"/>
      <c r="C73" s="236" t="s">
        <v>66</v>
      </c>
      <c r="D73" s="236"/>
      <c r="E73" s="236"/>
      <c r="F73" s="236"/>
      <c r="G73" s="29"/>
      <c r="H73" s="248" t="s">
        <v>86</v>
      </c>
      <c r="I73" s="248"/>
      <c r="J73" s="248"/>
    </row>
    <row r="74" spans="1:10">
      <c r="C74" s="4"/>
      <c r="D74" s="4"/>
      <c r="E74" s="4"/>
    </row>
    <row r="75" spans="1:10">
      <c r="C75" s="4"/>
      <c r="D75" s="4"/>
      <c r="E75" s="4"/>
    </row>
    <row r="76" spans="1:10">
      <c r="C76" s="4"/>
      <c r="D76" s="4"/>
      <c r="E76" s="4"/>
    </row>
    <row r="77" spans="1:10">
      <c r="C77" s="4"/>
      <c r="D77" s="4"/>
      <c r="E77" s="4"/>
    </row>
    <row r="78" spans="1:10">
      <c r="C78" s="4"/>
      <c r="D78" s="4"/>
      <c r="E78" s="4"/>
    </row>
    <row r="79" spans="1:10">
      <c r="C79" s="4"/>
      <c r="D79" s="4"/>
      <c r="E79" s="4"/>
    </row>
    <row r="80" spans="1:10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</sheetData>
  <mergeCells count="15">
    <mergeCell ref="C73:F73"/>
    <mergeCell ref="H73:J73"/>
    <mergeCell ref="A22:J22"/>
    <mergeCell ref="A9:J9"/>
    <mergeCell ref="A39:J39"/>
    <mergeCell ref="C72:F72"/>
    <mergeCell ref="H72:J72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50" fitToHeight="0" orientation="portrait" r:id="rId1"/>
  <headerFooter alignWithMargins="0">
    <oddHeader>&amp;C&amp;"Times New Roman,обычный"&amp;14 9&amp;R&amp;"Times New Roman,обычный"&amp;14Продовження додатка 1</oddHeader>
  </headerFooter>
  <rowBreaks count="1" manualBreakCount="1"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4:Q185"/>
  <sheetViews>
    <sheetView zoomScale="75" zoomScaleNormal="75" zoomScaleSheetLayoutView="50" workbookViewId="0">
      <selection activeCell="E13" sqref="E13"/>
    </sheetView>
  </sheetViews>
  <sheetFormatPr defaultRowHeight="18.75"/>
  <cols>
    <col min="1" max="1" width="70.28515625" style="3" customWidth="1"/>
    <col min="2" max="2" width="10.42578125" style="27" customWidth="1"/>
    <col min="3" max="3" width="13.140625" style="27" customWidth="1"/>
    <col min="4" max="4" width="12.42578125" style="27" customWidth="1"/>
    <col min="5" max="5" width="13.140625" style="27" customWidth="1"/>
    <col min="6" max="6" width="15.85546875" style="3" customWidth="1"/>
    <col min="7" max="7" width="12.140625" style="3" customWidth="1"/>
    <col min="8" max="8" width="13.5703125" style="3" customWidth="1"/>
    <col min="9" max="9" width="13.140625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4" spans="1:17">
      <c r="A4" s="235" t="s">
        <v>174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7">
      <c r="A5" s="241"/>
      <c r="B5" s="241"/>
      <c r="C5" s="241"/>
      <c r="D5" s="241"/>
      <c r="E5" s="241"/>
      <c r="F5" s="241"/>
      <c r="G5" s="241"/>
      <c r="H5" s="241"/>
      <c r="I5" s="241"/>
      <c r="J5" s="241"/>
    </row>
    <row r="6" spans="1:17" ht="43.5" customHeight="1">
      <c r="A6" s="237" t="s">
        <v>195</v>
      </c>
      <c r="B6" s="238" t="s">
        <v>7</v>
      </c>
      <c r="C6" s="238" t="s">
        <v>291</v>
      </c>
      <c r="D6" s="233" t="s">
        <v>292</v>
      </c>
      <c r="E6" s="259" t="s">
        <v>293</v>
      </c>
      <c r="F6" s="238" t="s">
        <v>306</v>
      </c>
      <c r="G6" s="238" t="s">
        <v>286</v>
      </c>
      <c r="H6" s="238"/>
      <c r="I6" s="238"/>
      <c r="J6" s="238"/>
    </row>
    <row r="7" spans="1:17" ht="56.25" customHeight="1">
      <c r="A7" s="237"/>
      <c r="B7" s="238"/>
      <c r="C7" s="238"/>
      <c r="D7" s="234"/>
      <c r="E7" s="260"/>
      <c r="F7" s="238"/>
      <c r="G7" s="16" t="s">
        <v>154</v>
      </c>
      <c r="H7" s="16" t="s">
        <v>155</v>
      </c>
      <c r="I7" s="16" t="s">
        <v>156</v>
      </c>
      <c r="J7" s="16" t="s">
        <v>58</v>
      </c>
    </row>
    <row r="8" spans="1:17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7" s="5" customFormat="1" ht="42.75" customHeight="1">
      <c r="A9" s="113" t="s">
        <v>69</v>
      </c>
      <c r="B9" s="121">
        <v>4000</v>
      </c>
      <c r="C9" s="132">
        <f>C10+C11+C12+C13+C14</f>
        <v>0</v>
      </c>
      <c r="D9" s="132">
        <f>D10+D11+D12+D13+D14</f>
        <v>0</v>
      </c>
      <c r="E9" s="132">
        <f>E10+E11+E12+E13+E14</f>
        <v>36.800000000000004</v>
      </c>
      <c r="F9" s="132">
        <f t="shared" ref="F9:F14" si="0">G9+H9+I9+J9</f>
        <v>3402</v>
      </c>
      <c r="G9" s="132">
        <f>G10+G11+G12+G13+G14</f>
        <v>1000</v>
      </c>
      <c r="H9" s="132">
        <f>H10+H11+H12+H13+H14</f>
        <v>1667</v>
      </c>
      <c r="I9" s="132">
        <f>I10+I11+I12+I13+I14</f>
        <v>435</v>
      </c>
      <c r="J9" s="132">
        <f>J10+J11+J12+J13+J14</f>
        <v>300</v>
      </c>
    </row>
    <row r="10" spans="1:17" ht="20.100000000000001" customHeight="1">
      <c r="A10" s="8" t="s">
        <v>1</v>
      </c>
      <c r="B10" s="75" t="s">
        <v>179</v>
      </c>
      <c r="C10" s="138"/>
      <c r="D10" s="138"/>
      <c r="E10" s="138"/>
      <c r="F10" s="13">
        <f t="shared" si="0"/>
        <v>0</v>
      </c>
      <c r="G10" s="13"/>
      <c r="H10" s="13"/>
      <c r="I10" s="13"/>
      <c r="J10" s="13"/>
    </row>
    <row r="11" spans="1:17" ht="20.100000000000001" customHeight="1">
      <c r="A11" s="8" t="s">
        <v>2</v>
      </c>
      <c r="B11" s="74">
        <v>4020</v>
      </c>
      <c r="C11" s="138"/>
      <c r="D11" s="138"/>
      <c r="E11" s="138">
        <v>20</v>
      </c>
      <c r="F11" s="13">
        <f t="shared" si="0"/>
        <v>3402</v>
      </c>
      <c r="G11" s="13">
        <v>1000</v>
      </c>
      <c r="H11" s="13">
        <v>1667</v>
      </c>
      <c r="I11" s="13">
        <v>435</v>
      </c>
      <c r="J11" s="13">
        <v>300</v>
      </c>
      <c r="Q11" s="23"/>
    </row>
    <row r="12" spans="1:17" ht="36.75" customHeight="1">
      <c r="A12" s="8" t="s">
        <v>15</v>
      </c>
      <c r="B12" s="75">
        <v>4030</v>
      </c>
      <c r="C12" s="138"/>
      <c r="D12" s="138"/>
      <c r="E12" s="138">
        <v>15.6</v>
      </c>
      <c r="F12" s="13">
        <f t="shared" si="0"/>
        <v>0</v>
      </c>
      <c r="G12" s="13"/>
      <c r="H12" s="13"/>
      <c r="I12" s="13"/>
      <c r="J12" s="13"/>
      <c r="P12" s="23"/>
    </row>
    <row r="13" spans="1:17" ht="20.100000000000001" customHeight="1">
      <c r="A13" s="8" t="s">
        <v>3</v>
      </c>
      <c r="B13" s="74">
        <v>4040</v>
      </c>
      <c r="C13" s="138"/>
      <c r="D13" s="138"/>
      <c r="E13" s="138">
        <v>1.2</v>
      </c>
      <c r="F13" s="13">
        <f t="shared" si="0"/>
        <v>0</v>
      </c>
      <c r="G13" s="13"/>
      <c r="H13" s="13"/>
      <c r="I13" s="13"/>
      <c r="J13" s="13"/>
    </row>
    <row r="14" spans="1:17" ht="42.75" customHeight="1">
      <c r="A14" s="8" t="s">
        <v>54</v>
      </c>
      <c r="B14" s="75">
        <v>4050</v>
      </c>
      <c r="C14" s="138"/>
      <c r="D14" s="138"/>
      <c r="E14" s="138"/>
      <c r="F14" s="13">
        <f t="shared" si="0"/>
        <v>0</v>
      </c>
      <c r="G14" s="13"/>
      <c r="H14" s="13"/>
      <c r="I14" s="13"/>
      <c r="J14" s="13"/>
    </row>
    <row r="15" spans="1:17" ht="20.100000000000001" customHeight="1">
      <c r="B15" s="3"/>
      <c r="C15" s="3"/>
      <c r="D15" s="3"/>
      <c r="E15" s="3"/>
      <c r="F15" s="64"/>
      <c r="G15" s="64"/>
      <c r="H15" s="64"/>
      <c r="I15" s="64"/>
      <c r="J15" s="64"/>
    </row>
    <row r="16" spans="1:17" ht="20.100000000000001" customHeight="1">
      <c r="B16" s="3"/>
      <c r="C16" s="3"/>
      <c r="D16" s="3"/>
      <c r="E16" s="3"/>
      <c r="F16" s="64"/>
      <c r="G16" s="64"/>
      <c r="H16" s="64"/>
      <c r="I16" s="64"/>
      <c r="J16" s="64"/>
    </row>
    <row r="17" spans="1:11" s="2" customFormat="1" ht="20.100000000000001" customHeight="1">
      <c r="A17" s="4"/>
      <c r="C17" s="3"/>
      <c r="D17" s="3"/>
      <c r="E17" s="3"/>
      <c r="F17" s="3"/>
      <c r="G17" s="3"/>
      <c r="H17" s="3"/>
      <c r="I17" s="3"/>
      <c r="J17" s="3"/>
      <c r="K17" s="3"/>
    </row>
    <row r="18" spans="1:11" ht="20.100000000000001" customHeight="1">
      <c r="A18" s="54" t="s">
        <v>321</v>
      </c>
      <c r="B18" s="1"/>
      <c r="C18" s="239" t="s">
        <v>90</v>
      </c>
      <c r="D18" s="239"/>
      <c r="E18" s="239"/>
      <c r="F18" s="240"/>
      <c r="G18" s="15"/>
      <c r="H18" s="241" t="s">
        <v>305</v>
      </c>
      <c r="I18" s="241"/>
      <c r="J18" s="241"/>
    </row>
    <row r="19" spans="1:11" s="2" customFormat="1" ht="20.100000000000001" customHeight="1">
      <c r="A19" s="27" t="s">
        <v>65</v>
      </c>
      <c r="B19" s="3"/>
      <c r="C19" s="236" t="s">
        <v>66</v>
      </c>
      <c r="D19" s="236"/>
      <c r="E19" s="236"/>
      <c r="F19" s="236"/>
      <c r="G19" s="29"/>
      <c r="H19" s="248" t="s">
        <v>86</v>
      </c>
      <c r="I19" s="248"/>
      <c r="J19" s="248"/>
    </row>
    <row r="20" spans="1:11">
      <c r="A20" s="47"/>
    </row>
    <row r="21" spans="1:11">
      <c r="A21" s="47"/>
    </row>
    <row r="22" spans="1:11">
      <c r="A22" s="47"/>
    </row>
    <row r="23" spans="1:11">
      <c r="A23" s="47"/>
    </row>
    <row r="24" spans="1:11">
      <c r="A24" s="47"/>
    </row>
    <row r="25" spans="1:11">
      <c r="A25" s="47"/>
    </row>
    <row r="26" spans="1:11">
      <c r="A26" s="47"/>
    </row>
    <row r="27" spans="1:11">
      <c r="A27" s="47"/>
    </row>
    <row r="28" spans="1:11">
      <c r="A28" s="47"/>
    </row>
    <row r="29" spans="1:11">
      <c r="A29" s="47"/>
    </row>
    <row r="30" spans="1:11">
      <c r="A30" s="47"/>
    </row>
    <row r="31" spans="1:11">
      <c r="A31" s="47"/>
    </row>
    <row r="32" spans="1:11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</sheetData>
  <mergeCells count="13">
    <mergeCell ref="C18:F18"/>
    <mergeCell ref="H18:J18"/>
    <mergeCell ref="C19:F19"/>
    <mergeCell ref="H19:J19"/>
    <mergeCell ref="A6:A7"/>
    <mergeCell ref="A4:J4"/>
    <mergeCell ref="B6:B7"/>
    <mergeCell ref="C6:C7"/>
    <mergeCell ref="A5:J5"/>
    <mergeCell ref="F6:F7"/>
    <mergeCell ref="D6:D7"/>
    <mergeCell ref="E6:E7"/>
    <mergeCell ref="G6:J6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50" firstPageNumber="9" fitToHeight="0" orientation="portrait" useFirstPageNumber="1" r:id="rId1"/>
  <headerFooter alignWithMargins="0">
    <oddHeader>&amp;C&amp;"Times New Roman,обычный"&amp;14 10&amp;R&amp;"Times New Roman,обычный"&amp;14Продовження додатка 1 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CFF"/>
  </sheetPr>
  <dimension ref="A4:AG128"/>
  <sheetViews>
    <sheetView zoomScale="75" zoomScaleNormal="75" zoomScaleSheetLayoutView="75" workbookViewId="0">
      <selection activeCell="H7" sqref="H7"/>
    </sheetView>
  </sheetViews>
  <sheetFormatPr defaultRowHeight="18.75"/>
  <cols>
    <col min="1" max="1" width="64.140625" style="2" customWidth="1"/>
    <col min="2" max="4" width="21.5703125" style="22" customWidth="1"/>
    <col min="5" max="5" width="21.140625" style="2" customWidth="1"/>
    <col min="6" max="6" width="21.85546875" style="2" customWidth="1"/>
    <col min="7" max="7" width="13.7109375" style="2" customWidth="1"/>
    <col min="8" max="8" width="21.85546875" style="2" customWidth="1"/>
    <col min="9" max="9" width="11.28515625" style="2" customWidth="1"/>
    <col min="10" max="10" width="18.7109375" style="2" customWidth="1"/>
    <col min="11" max="11" width="16.5703125" style="2" customWidth="1"/>
    <col min="12" max="12" width="16.85546875" style="2" customWidth="1"/>
    <col min="13" max="15" width="16.7109375" style="2" customWidth="1"/>
    <col min="16" max="16" width="12.5703125" style="2" customWidth="1"/>
    <col min="17" max="17" width="11" style="2" customWidth="1"/>
    <col min="18" max="18" width="10.28515625" style="2" customWidth="1"/>
    <col min="19" max="19" width="10.85546875" style="2" customWidth="1"/>
    <col min="20" max="20" width="16.5703125" style="2" customWidth="1"/>
    <col min="21" max="21" width="9.140625" style="2"/>
    <col min="22" max="22" width="11" style="2" bestFit="1" customWidth="1"/>
    <col min="23" max="24" width="9.140625" style="2"/>
    <col min="25" max="25" width="16.85546875" style="2" customWidth="1"/>
    <col min="26" max="16384" width="9.140625" style="2"/>
  </cols>
  <sheetData>
    <row r="4" spans="1:15">
      <c r="A4" s="18" t="s">
        <v>104</v>
      </c>
      <c r="B4" s="18"/>
      <c r="C4" s="18"/>
      <c r="D4" s="18"/>
      <c r="E4" s="18"/>
      <c r="F4" s="18"/>
      <c r="G4" s="18"/>
      <c r="H4" s="18"/>
      <c r="I4" s="18"/>
      <c r="J4" s="124"/>
      <c r="K4" s="124"/>
      <c r="L4" s="124"/>
      <c r="M4" s="124"/>
      <c r="N4" s="124"/>
      <c r="O4" s="124"/>
    </row>
    <row r="5" spans="1:15">
      <c r="A5" s="18" t="s">
        <v>313</v>
      </c>
      <c r="B5" s="18"/>
      <c r="C5" s="18"/>
      <c r="D5" s="18"/>
      <c r="E5" s="18"/>
      <c r="F5" s="18"/>
      <c r="G5" s="18"/>
      <c r="H5" s="18"/>
      <c r="I5" s="18"/>
      <c r="J5" s="124"/>
      <c r="K5" s="124"/>
      <c r="L5" s="124"/>
      <c r="M5" s="124"/>
      <c r="N5" s="124"/>
      <c r="O5" s="124"/>
    </row>
    <row r="6" spans="1:15">
      <c r="A6" s="5" t="s">
        <v>314</v>
      </c>
      <c r="B6" s="5"/>
      <c r="C6" s="5"/>
      <c r="D6" s="5"/>
      <c r="E6" s="5"/>
      <c r="F6" s="5"/>
      <c r="G6" s="5"/>
      <c r="H6" s="5"/>
      <c r="I6" s="5"/>
      <c r="J6" s="27"/>
      <c r="K6" s="27"/>
      <c r="L6" s="27"/>
      <c r="M6" s="27"/>
      <c r="N6" s="27"/>
      <c r="O6" s="27"/>
    </row>
    <row r="7" spans="1:15" ht="20.100000000000001" customHeight="1">
      <c r="A7" s="170" t="s">
        <v>112</v>
      </c>
      <c r="B7" s="170"/>
      <c r="C7" s="170"/>
      <c r="D7" s="170"/>
      <c r="E7" s="170"/>
      <c r="F7" s="170"/>
      <c r="G7" s="170"/>
      <c r="H7" s="170"/>
      <c r="I7" s="170"/>
      <c r="J7" s="65"/>
      <c r="K7" s="65"/>
      <c r="L7" s="65"/>
      <c r="M7" s="65"/>
      <c r="N7" s="65"/>
      <c r="O7" s="65"/>
    </row>
    <row r="8" spans="1:15" ht="21.95" customHeight="1">
      <c r="A8" s="5" t="s">
        <v>76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8.75" customHeight="1">
      <c r="A10" s="2" t="s">
        <v>234</v>
      </c>
      <c r="B10" s="2"/>
      <c r="C10" s="2"/>
      <c r="D10" s="2"/>
    </row>
    <row r="11" spans="1:15" ht="18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s="3" customFormat="1" ht="69.75" customHeight="1">
      <c r="A12" s="6" t="s">
        <v>195</v>
      </c>
      <c r="B12" s="7" t="s">
        <v>291</v>
      </c>
      <c r="C12" s="7" t="s">
        <v>311</v>
      </c>
      <c r="D12" s="7" t="s">
        <v>293</v>
      </c>
      <c r="E12" s="7" t="s">
        <v>312</v>
      </c>
      <c r="F12" s="171" t="s">
        <v>287</v>
      </c>
      <c r="G12" s="172"/>
      <c r="H12" s="171" t="s">
        <v>288</v>
      </c>
      <c r="I12" s="172"/>
      <c r="J12" s="103"/>
      <c r="K12" s="50"/>
      <c r="L12" s="50"/>
      <c r="M12" s="50"/>
      <c r="N12" s="27"/>
      <c r="O12" s="27"/>
    </row>
    <row r="13" spans="1:15" s="3" customFormat="1" ht="18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171">
        <v>6</v>
      </c>
      <c r="G13" s="172"/>
      <c r="H13" s="171">
        <v>7</v>
      </c>
      <c r="I13" s="173"/>
      <c r="J13" s="103"/>
      <c r="K13" s="50"/>
      <c r="L13" s="50"/>
      <c r="M13" s="50"/>
      <c r="N13" s="27"/>
      <c r="O13" s="27"/>
    </row>
    <row r="14" spans="1:15" s="3" customFormat="1" ht="20.100000000000001" customHeight="1">
      <c r="A14" s="10" t="s">
        <v>113</v>
      </c>
      <c r="B14" s="10">
        <f>B15+B16+B17+B19</f>
        <v>10</v>
      </c>
      <c r="C14" s="10">
        <f>C15+C16+C17+C19</f>
        <v>9</v>
      </c>
      <c r="D14" s="10">
        <f>D15+D16+D17+D19</f>
        <v>9</v>
      </c>
      <c r="E14" s="10">
        <f>E15+E16+E17+E19</f>
        <v>9</v>
      </c>
      <c r="F14" s="174"/>
      <c r="G14" s="175"/>
      <c r="H14" s="174"/>
      <c r="I14" s="173"/>
      <c r="J14" s="104"/>
      <c r="K14" s="105"/>
      <c r="L14" s="34"/>
      <c r="M14" s="34"/>
      <c r="N14" s="148"/>
      <c r="O14" s="148"/>
    </row>
    <row r="15" spans="1:15" s="3" customFormat="1" ht="20.100000000000001" customHeight="1">
      <c r="A15" s="8" t="s">
        <v>216</v>
      </c>
      <c r="B15" s="8">
        <v>1</v>
      </c>
      <c r="C15" s="8">
        <v>1</v>
      </c>
      <c r="D15" s="8">
        <v>1</v>
      </c>
      <c r="E15" s="8">
        <v>1</v>
      </c>
      <c r="F15" s="174"/>
      <c r="G15" s="175"/>
      <c r="H15" s="174"/>
      <c r="I15" s="173"/>
      <c r="J15" s="104"/>
      <c r="K15" s="105"/>
      <c r="L15" s="34"/>
      <c r="M15" s="34"/>
      <c r="N15" s="148"/>
      <c r="O15" s="148"/>
    </row>
    <row r="16" spans="1:15" s="3" customFormat="1" ht="20.100000000000001" customHeight="1">
      <c r="A16" s="8" t="s">
        <v>217</v>
      </c>
      <c r="B16" s="8">
        <v>2</v>
      </c>
      <c r="C16" s="8">
        <v>2</v>
      </c>
      <c r="D16" s="8">
        <v>2</v>
      </c>
      <c r="E16" s="8">
        <v>2</v>
      </c>
      <c r="F16" s="174"/>
      <c r="G16" s="175"/>
      <c r="H16" s="174"/>
      <c r="I16" s="173"/>
      <c r="J16" s="104"/>
      <c r="K16" s="105"/>
      <c r="L16" s="34"/>
      <c r="M16" s="34"/>
      <c r="N16" s="148"/>
      <c r="O16" s="148"/>
    </row>
    <row r="17" spans="1:15" s="3" customFormat="1" ht="20.100000000000001" customHeight="1">
      <c r="A17" s="8" t="s">
        <v>218</v>
      </c>
      <c r="B17" s="8">
        <v>2</v>
      </c>
      <c r="C17" s="8">
        <v>2</v>
      </c>
      <c r="D17" s="8">
        <v>2</v>
      </c>
      <c r="E17" s="8">
        <v>2</v>
      </c>
      <c r="F17" s="174"/>
      <c r="G17" s="175"/>
      <c r="H17" s="174"/>
      <c r="I17" s="173"/>
      <c r="J17" s="104"/>
      <c r="K17" s="105"/>
      <c r="L17" s="34"/>
      <c r="M17" s="34"/>
      <c r="N17" s="148"/>
      <c r="O17" s="148"/>
    </row>
    <row r="18" spans="1:15" s="3" customFormat="1" ht="20.100000000000001" customHeight="1">
      <c r="A18" s="8" t="s">
        <v>219</v>
      </c>
      <c r="B18" s="8"/>
      <c r="C18" s="8"/>
      <c r="D18" s="8"/>
      <c r="E18" s="8"/>
      <c r="F18" s="174"/>
      <c r="G18" s="175"/>
      <c r="H18" s="174"/>
      <c r="I18" s="173"/>
      <c r="J18" s="104"/>
      <c r="K18" s="105"/>
      <c r="L18" s="34"/>
      <c r="M18" s="34"/>
      <c r="N18" s="148"/>
      <c r="O18" s="148"/>
    </row>
    <row r="19" spans="1:15" s="3" customFormat="1" ht="20.100000000000001" customHeight="1">
      <c r="A19" s="8" t="s">
        <v>220</v>
      </c>
      <c r="B19" s="8">
        <v>5</v>
      </c>
      <c r="C19" s="8">
        <v>4</v>
      </c>
      <c r="D19" s="8">
        <v>4</v>
      </c>
      <c r="E19" s="8">
        <v>4</v>
      </c>
      <c r="F19" s="174"/>
      <c r="G19" s="175"/>
      <c r="H19" s="174"/>
      <c r="I19" s="173"/>
      <c r="J19" s="104"/>
      <c r="K19" s="105"/>
      <c r="L19" s="34"/>
      <c r="M19" s="34"/>
      <c r="N19" s="148"/>
      <c r="O19" s="148"/>
    </row>
    <row r="20" spans="1:15" s="3" customFormat="1" ht="20.100000000000001" customHeight="1">
      <c r="A20" s="8" t="s">
        <v>221</v>
      </c>
      <c r="B20" s="8"/>
      <c r="C20" s="8"/>
      <c r="D20" s="8"/>
      <c r="E20" s="8"/>
      <c r="F20" s="174"/>
      <c r="G20" s="175"/>
      <c r="H20" s="174"/>
      <c r="I20" s="173"/>
      <c r="J20" s="104"/>
      <c r="K20" s="105"/>
      <c r="L20" s="34"/>
      <c r="M20" s="34"/>
      <c r="N20" s="148"/>
      <c r="O20" s="148"/>
    </row>
    <row r="21" spans="1:15" s="3" customFormat="1" ht="20.100000000000001" customHeight="1">
      <c r="A21" s="10" t="s">
        <v>202</v>
      </c>
      <c r="B21" s="10">
        <f>B22+B23+B24</f>
        <v>327.60000000000002</v>
      </c>
      <c r="C21" s="10">
        <f>C22+C23+C24</f>
        <v>308.40000000000003</v>
      </c>
      <c r="D21" s="10">
        <f>D22+D23+D24</f>
        <v>354</v>
      </c>
      <c r="E21" s="10">
        <f>E22+E23+E24</f>
        <v>486</v>
      </c>
      <c r="F21" s="174"/>
      <c r="G21" s="175"/>
      <c r="H21" s="174"/>
      <c r="I21" s="173"/>
      <c r="J21" s="104"/>
      <c r="K21" s="105"/>
      <c r="L21" s="34"/>
      <c r="M21" s="34"/>
      <c r="N21" s="148"/>
      <c r="O21" s="148"/>
    </row>
    <row r="22" spans="1:15" s="3" customFormat="1" ht="20.100000000000001" customHeight="1">
      <c r="A22" s="8" t="s">
        <v>193</v>
      </c>
      <c r="B22" s="8">
        <v>73.2</v>
      </c>
      <c r="C22" s="8">
        <v>73.2</v>
      </c>
      <c r="D22" s="8">
        <v>112.8</v>
      </c>
      <c r="E22" s="8">
        <v>166</v>
      </c>
      <c r="F22" s="174"/>
      <c r="G22" s="175"/>
      <c r="H22" s="174"/>
      <c r="I22" s="173"/>
      <c r="J22" s="104"/>
      <c r="K22" s="105"/>
      <c r="L22" s="34"/>
      <c r="M22" s="34"/>
      <c r="N22" s="148"/>
      <c r="O22" s="148"/>
    </row>
    <row r="23" spans="1:15" s="3" customFormat="1" ht="20.100000000000001" customHeight="1">
      <c r="A23" s="8" t="s">
        <v>204</v>
      </c>
      <c r="B23" s="8">
        <v>177.6</v>
      </c>
      <c r="C23" s="8">
        <v>177.6</v>
      </c>
      <c r="D23" s="8">
        <v>177.6</v>
      </c>
      <c r="E23" s="8">
        <v>235</v>
      </c>
      <c r="F23" s="174"/>
      <c r="G23" s="175"/>
      <c r="H23" s="174"/>
      <c r="I23" s="173"/>
      <c r="J23" s="104"/>
      <c r="K23" s="105"/>
      <c r="L23" s="34"/>
      <c r="M23" s="34"/>
      <c r="N23" s="148"/>
      <c r="O23" s="148"/>
    </row>
    <row r="24" spans="1:15" s="3" customFormat="1" ht="20.100000000000001" customHeight="1">
      <c r="A24" s="8" t="s">
        <v>194</v>
      </c>
      <c r="B24" s="8">
        <v>76.8</v>
      </c>
      <c r="C24" s="8">
        <v>57.6</v>
      </c>
      <c r="D24" s="8">
        <v>63.6</v>
      </c>
      <c r="E24" s="8">
        <v>85</v>
      </c>
      <c r="F24" s="174"/>
      <c r="G24" s="175"/>
      <c r="H24" s="174"/>
      <c r="I24" s="173"/>
      <c r="J24" s="104"/>
      <c r="K24" s="105"/>
      <c r="L24" s="34"/>
      <c r="M24" s="34"/>
      <c r="N24" s="148"/>
      <c r="O24" s="148"/>
    </row>
    <row r="25" spans="1:15" s="3" customFormat="1" ht="34.5" customHeight="1">
      <c r="A25" s="10" t="s">
        <v>203</v>
      </c>
      <c r="B25" s="10">
        <f>B26+B27+B28</f>
        <v>273.40000000000003</v>
      </c>
      <c r="C25" s="10">
        <f>C26+C27+C28</f>
        <v>308</v>
      </c>
      <c r="D25" s="10">
        <f>D26+D27+D28</f>
        <v>300</v>
      </c>
      <c r="E25" s="10">
        <f>E26+E27+E28</f>
        <v>486</v>
      </c>
      <c r="F25" s="174"/>
      <c r="G25" s="175"/>
      <c r="H25" s="174"/>
      <c r="I25" s="173"/>
      <c r="J25" s="104"/>
      <c r="K25" s="105"/>
      <c r="L25" s="34"/>
      <c r="M25" s="34"/>
      <c r="N25" s="148"/>
      <c r="O25" s="148"/>
    </row>
    <row r="26" spans="1:15" s="3" customFormat="1" ht="20.100000000000001" customHeight="1">
      <c r="A26" s="8" t="s">
        <v>193</v>
      </c>
      <c r="B26" s="8">
        <v>48.7</v>
      </c>
      <c r="C26" s="8">
        <v>73.2</v>
      </c>
      <c r="D26" s="8">
        <v>87</v>
      </c>
      <c r="E26" s="8">
        <v>166</v>
      </c>
      <c r="F26" s="174"/>
      <c r="G26" s="175"/>
      <c r="H26" s="174"/>
      <c r="I26" s="173"/>
      <c r="J26" s="104"/>
      <c r="K26" s="105"/>
      <c r="L26" s="34"/>
      <c r="M26" s="34"/>
      <c r="N26" s="148"/>
      <c r="O26" s="148"/>
    </row>
    <row r="27" spans="1:15" s="3" customFormat="1" ht="20.100000000000001" customHeight="1">
      <c r="A27" s="8" t="s">
        <v>204</v>
      </c>
      <c r="B27" s="8">
        <v>161.4</v>
      </c>
      <c r="C27" s="8">
        <v>161.4</v>
      </c>
      <c r="D27" s="8">
        <v>161.4</v>
      </c>
      <c r="E27" s="8">
        <v>235</v>
      </c>
      <c r="F27" s="174"/>
      <c r="G27" s="175"/>
      <c r="H27" s="174"/>
      <c r="I27" s="173"/>
      <c r="J27" s="104"/>
      <c r="K27" s="105"/>
      <c r="L27" s="34"/>
      <c r="M27" s="34"/>
      <c r="N27" s="148"/>
      <c r="O27" s="148"/>
    </row>
    <row r="28" spans="1:15" s="3" customFormat="1" ht="20.100000000000001" customHeight="1">
      <c r="A28" s="8" t="s">
        <v>194</v>
      </c>
      <c r="B28" s="8">
        <v>63.3</v>
      </c>
      <c r="C28" s="8">
        <v>73.400000000000006</v>
      </c>
      <c r="D28" s="8">
        <v>51.6</v>
      </c>
      <c r="E28" s="8">
        <v>85</v>
      </c>
      <c r="F28" s="174"/>
      <c r="G28" s="175"/>
      <c r="H28" s="174"/>
      <c r="I28" s="173"/>
      <c r="J28" s="104"/>
      <c r="K28" s="105"/>
      <c r="L28" s="34"/>
      <c r="M28" s="34"/>
      <c r="N28" s="148"/>
      <c r="O28" s="148"/>
    </row>
    <row r="29" spans="1:15" s="3" customFormat="1" ht="38.25" customHeight="1">
      <c r="A29" s="10" t="s">
        <v>222</v>
      </c>
      <c r="B29" s="10">
        <f>B30+B31+B32</f>
        <v>9.4</v>
      </c>
      <c r="C29" s="10">
        <f>C30+C31+C32</f>
        <v>11</v>
      </c>
      <c r="D29" s="10">
        <f>D30+D31+D32</f>
        <v>11.799999999999999</v>
      </c>
      <c r="E29" s="10">
        <f>E30+E31+E32</f>
        <v>20.500000000000004</v>
      </c>
      <c r="F29" s="174"/>
      <c r="G29" s="175"/>
      <c r="H29" s="174"/>
      <c r="I29" s="173"/>
      <c r="J29" s="104"/>
      <c r="K29" s="105"/>
      <c r="L29" s="34"/>
      <c r="M29" s="34"/>
      <c r="N29" s="148"/>
      <c r="O29" s="148"/>
    </row>
    <row r="30" spans="1:15" s="3" customFormat="1" ht="20.100000000000001" customHeight="1">
      <c r="A30" s="8" t="s">
        <v>193</v>
      </c>
      <c r="B30" s="8">
        <v>4.9000000000000004</v>
      </c>
      <c r="C30" s="8">
        <v>6.1</v>
      </c>
      <c r="D30" s="8">
        <v>7.3</v>
      </c>
      <c r="E30" s="8">
        <v>13.8</v>
      </c>
      <c r="F30" s="174"/>
      <c r="G30" s="175"/>
      <c r="H30" s="174"/>
      <c r="I30" s="173"/>
      <c r="J30" s="104"/>
      <c r="K30" s="105"/>
      <c r="L30" s="34"/>
      <c r="M30" s="34"/>
      <c r="N30" s="148"/>
      <c r="O30" s="148"/>
    </row>
    <row r="31" spans="1:15" s="3" customFormat="1" ht="20.100000000000001" customHeight="1">
      <c r="A31" s="8" t="s">
        <v>204</v>
      </c>
      <c r="B31" s="8">
        <v>3.4</v>
      </c>
      <c r="C31" s="8">
        <v>3.4</v>
      </c>
      <c r="D31" s="8">
        <v>3.4</v>
      </c>
      <c r="E31" s="8">
        <v>4.9000000000000004</v>
      </c>
      <c r="F31" s="174"/>
      <c r="G31" s="175"/>
      <c r="H31" s="174"/>
      <c r="I31" s="173"/>
      <c r="J31" s="104"/>
      <c r="K31" s="105"/>
      <c r="L31" s="34"/>
      <c r="M31" s="34"/>
      <c r="N31" s="148"/>
      <c r="O31" s="148"/>
    </row>
    <row r="32" spans="1:15" s="3" customFormat="1" ht="20.100000000000001" customHeight="1">
      <c r="A32" s="8" t="s">
        <v>194</v>
      </c>
      <c r="B32" s="8">
        <v>1.1000000000000001</v>
      </c>
      <c r="C32" s="8">
        <v>1.5</v>
      </c>
      <c r="D32" s="8">
        <v>1.1000000000000001</v>
      </c>
      <c r="E32" s="8">
        <v>1.8</v>
      </c>
      <c r="F32" s="174"/>
      <c r="G32" s="175"/>
      <c r="H32" s="174"/>
      <c r="I32" s="173"/>
      <c r="J32" s="104"/>
      <c r="K32" s="105"/>
      <c r="L32" s="34"/>
      <c r="M32" s="34"/>
      <c r="N32" s="148"/>
      <c r="O32" s="148"/>
    </row>
    <row r="33" spans="1:15" s="3" customFormat="1" ht="37.5" customHeight="1">
      <c r="A33" s="10" t="s">
        <v>223</v>
      </c>
      <c r="B33" s="10">
        <f>B34+B35+B36</f>
        <v>7.8</v>
      </c>
      <c r="C33" s="10">
        <f>C34+C35+C36</f>
        <v>9.1</v>
      </c>
      <c r="D33" s="10">
        <f>D34+D35+D36</f>
        <v>9.8000000000000007</v>
      </c>
      <c r="E33" s="10">
        <f>E34+E35+E36</f>
        <v>16.900000000000002</v>
      </c>
      <c r="F33" s="174"/>
      <c r="G33" s="175"/>
      <c r="H33" s="174"/>
      <c r="I33" s="173"/>
      <c r="J33" s="104"/>
      <c r="K33" s="105"/>
      <c r="L33" s="34"/>
      <c r="M33" s="34"/>
      <c r="N33" s="148"/>
      <c r="O33" s="148"/>
    </row>
    <row r="34" spans="1:15" s="3" customFormat="1" ht="20.100000000000001" customHeight="1">
      <c r="A34" s="8" t="s">
        <v>193</v>
      </c>
      <c r="B34" s="8">
        <v>4</v>
      </c>
      <c r="C34" s="8">
        <v>5</v>
      </c>
      <c r="D34" s="8">
        <v>6</v>
      </c>
      <c r="E34" s="8">
        <v>11.3</v>
      </c>
      <c r="F34" s="174"/>
      <c r="G34" s="175"/>
      <c r="H34" s="174"/>
      <c r="I34" s="173"/>
      <c r="J34" s="104"/>
      <c r="K34" s="105"/>
      <c r="L34" s="34"/>
      <c r="M34" s="34"/>
      <c r="N34" s="148"/>
      <c r="O34" s="148"/>
    </row>
    <row r="35" spans="1:15" s="3" customFormat="1" ht="20.100000000000001" customHeight="1">
      <c r="A35" s="8" t="s">
        <v>204</v>
      </c>
      <c r="B35" s="8">
        <v>2.8</v>
      </c>
      <c r="C35" s="8">
        <v>2.8</v>
      </c>
      <c r="D35" s="8">
        <v>2.8</v>
      </c>
      <c r="E35" s="8">
        <v>4</v>
      </c>
      <c r="F35" s="174"/>
      <c r="G35" s="175"/>
      <c r="H35" s="174"/>
      <c r="I35" s="173"/>
      <c r="J35" s="104"/>
      <c r="K35" s="105"/>
      <c r="L35" s="34"/>
      <c r="M35" s="34"/>
      <c r="N35" s="148"/>
      <c r="O35" s="148"/>
    </row>
    <row r="36" spans="1:15" s="3" customFormat="1" ht="20.100000000000001" customHeight="1">
      <c r="A36" s="8" t="s">
        <v>194</v>
      </c>
      <c r="B36" s="8">
        <v>1</v>
      </c>
      <c r="C36" s="8">
        <v>1.3</v>
      </c>
      <c r="D36" s="8">
        <v>1</v>
      </c>
      <c r="E36" s="8">
        <v>1.6</v>
      </c>
      <c r="F36" s="174"/>
      <c r="G36" s="175"/>
      <c r="H36" s="174"/>
      <c r="I36" s="173"/>
      <c r="J36" s="104"/>
      <c r="K36" s="105"/>
      <c r="L36" s="34"/>
      <c r="M36" s="34"/>
      <c r="N36" s="148"/>
      <c r="O36" s="148"/>
    </row>
    <row r="37" spans="1:15" ht="16.5" customHeight="1">
      <c r="A37" s="25"/>
      <c r="B37" s="25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6.5" customHeight="1">
      <c r="A38" s="25"/>
      <c r="B38" s="25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6.5" customHeight="1">
      <c r="A39" s="25"/>
      <c r="B39" s="25"/>
      <c r="C39" s="25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6.5" customHeight="1">
      <c r="A40" s="25"/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spans="1:15" ht="20.100000000000001" customHeight="1">
      <c r="A42" s="6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21.95" customHeight="1">
      <c r="A43" s="38" t="s">
        <v>266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5" ht="20.100000000000001" customHeight="1">
      <c r="A44" s="21"/>
    </row>
    <row r="45" spans="1:15" ht="63.95" customHeight="1">
      <c r="A45" s="176" t="s">
        <v>195</v>
      </c>
      <c r="B45" s="171" t="s">
        <v>224</v>
      </c>
      <c r="C45" s="173"/>
      <c r="D45" s="171" t="s">
        <v>318</v>
      </c>
      <c r="E45" s="173"/>
      <c r="F45" s="177" t="s">
        <v>319</v>
      </c>
      <c r="G45" s="178"/>
      <c r="H45" s="171" t="s">
        <v>320</v>
      </c>
      <c r="I45" s="173"/>
      <c r="J45" s="177" t="s">
        <v>294</v>
      </c>
      <c r="K45" s="173"/>
      <c r="L45" s="50"/>
      <c r="M45" s="50"/>
      <c r="N45" s="50"/>
      <c r="O45" s="50"/>
    </row>
    <row r="46" spans="1:15" ht="131.25">
      <c r="A46" s="179"/>
      <c r="B46" s="7" t="s">
        <v>59</v>
      </c>
      <c r="C46" s="7" t="s">
        <v>60</v>
      </c>
      <c r="D46" s="7" t="s">
        <v>225</v>
      </c>
      <c r="E46" s="7" t="s">
        <v>226</v>
      </c>
      <c r="F46" s="7" t="s">
        <v>225</v>
      </c>
      <c r="G46" s="7" t="s">
        <v>226</v>
      </c>
      <c r="H46" s="7" t="s">
        <v>225</v>
      </c>
      <c r="I46" s="7" t="s">
        <v>226</v>
      </c>
      <c r="J46" s="7" t="s">
        <v>225</v>
      </c>
      <c r="K46" s="153" t="s">
        <v>226</v>
      </c>
      <c r="L46" s="50"/>
      <c r="M46" s="50"/>
      <c r="N46" s="50"/>
      <c r="O46" s="50"/>
    </row>
    <row r="47" spans="1:15" ht="18" customHeight="1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27"/>
      <c r="M47" s="27"/>
      <c r="N47" s="27"/>
      <c r="O47" s="27"/>
    </row>
    <row r="48" spans="1:15" ht="20.100000000000001" customHeight="1">
      <c r="A48" s="8"/>
      <c r="B48" s="13"/>
      <c r="C48" s="13"/>
      <c r="D48" s="13">
        <v>520.5</v>
      </c>
      <c r="E48" s="13">
        <v>260</v>
      </c>
      <c r="F48" s="13">
        <v>771</v>
      </c>
      <c r="G48" s="78">
        <v>222</v>
      </c>
      <c r="H48" s="13">
        <v>670</v>
      </c>
      <c r="I48" s="78">
        <v>193</v>
      </c>
      <c r="J48" s="78">
        <v>852</v>
      </c>
      <c r="K48" s="78">
        <v>245</v>
      </c>
      <c r="L48" s="105"/>
      <c r="M48" s="105"/>
      <c r="N48" s="105"/>
      <c r="O48" s="105"/>
    </row>
    <row r="49" spans="1:15" ht="20.100000000000001" customHeight="1">
      <c r="A49" s="8"/>
      <c r="B49" s="13"/>
      <c r="C49" s="13"/>
      <c r="D49" s="13"/>
      <c r="E49" s="13"/>
      <c r="F49" s="13"/>
      <c r="G49" s="78"/>
      <c r="H49" s="13"/>
      <c r="I49" s="78"/>
      <c r="J49" s="78"/>
      <c r="K49" s="78"/>
      <c r="L49" s="105"/>
      <c r="M49" s="105"/>
      <c r="N49" s="105"/>
      <c r="O49" s="105"/>
    </row>
    <row r="50" spans="1:15" ht="20.100000000000001" customHeight="1">
      <c r="A50" s="8" t="s">
        <v>43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78">
        <v>100</v>
      </c>
      <c r="H50" s="122">
        <v>100</v>
      </c>
      <c r="I50" s="79">
        <v>100</v>
      </c>
      <c r="J50" s="79"/>
      <c r="K50" s="79"/>
      <c r="L50" s="106"/>
      <c r="M50" s="106"/>
      <c r="N50" s="106"/>
      <c r="O50" s="106"/>
    </row>
    <row r="51" spans="1:15" ht="20.100000000000001" customHeight="1">
      <c r="A51" s="23"/>
      <c r="B51" s="24"/>
      <c r="C51" s="24"/>
      <c r="D51" s="24"/>
      <c r="E51" s="24"/>
      <c r="F51" s="24"/>
      <c r="G51" s="24"/>
      <c r="H51" s="14"/>
      <c r="I51" s="14"/>
      <c r="J51" s="5"/>
      <c r="K51" s="5"/>
      <c r="L51" s="5"/>
      <c r="M51" s="5"/>
      <c r="N51" s="5"/>
      <c r="O51" s="5"/>
    </row>
    <row r="52" spans="1:15" ht="21.95" customHeight="1">
      <c r="A52" s="5" t="s">
        <v>245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0.100000000000001" customHeight="1">
      <c r="A53" s="21"/>
    </row>
    <row r="54" spans="1:15" ht="81.75" customHeight="1">
      <c r="A54" s="7" t="s">
        <v>108</v>
      </c>
      <c r="B54" s="171" t="s">
        <v>57</v>
      </c>
      <c r="C54" s="180"/>
      <c r="D54" s="173"/>
      <c r="E54" s="7" t="s">
        <v>248</v>
      </c>
      <c r="F54" s="7" t="s">
        <v>53</v>
      </c>
      <c r="G54" s="7" t="s">
        <v>227</v>
      </c>
      <c r="H54" s="7" t="s">
        <v>73</v>
      </c>
      <c r="I54" s="171" t="s">
        <v>21</v>
      </c>
      <c r="J54" s="181"/>
      <c r="K54" s="173"/>
      <c r="L54" s="50"/>
      <c r="M54" s="50"/>
      <c r="N54" s="50"/>
      <c r="O54" s="50"/>
    </row>
    <row r="55" spans="1:15" ht="18" customHeight="1">
      <c r="A55" s="6">
        <v>1</v>
      </c>
      <c r="B55" s="171">
        <v>2</v>
      </c>
      <c r="C55" s="180"/>
      <c r="D55" s="173"/>
      <c r="E55" s="6">
        <v>3</v>
      </c>
      <c r="F55" s="6">
        <v>4</v>
      </c>
      <c r="G55" s="6">
        <v>5</v>
      </c>
      <c r="H55" s="87">
        <v>6</v>
      </c>
      <c r="I55" s="171">
        <v>7</v>
      </c>
      <c r="J55" s="181"/>
      <c r="K55" s="182"/>
      <c r="L55" s="27"/>
      <c r="M55" s="27"/>
      <c r="N55" s="27"/>
      <c r="O55" s="27"/>
    </row>
    <row r="56" spans="1:15" ht="20.100000000000001" customHeight="1">
      <c r="A56" s="8"/>
      <c r="B56" s="174"/>
      <c r="C56" s="183"/>
      <c r="D56" s="173"/>
      <c r="E56" s="78"/>
      <c r="F56" s="78"/>
      <c r="G56" s="78"/>
      <c r="H56" s="13"/>
      <c r="I56" s="171"/>
      <c r="J56" s="181"/>
      <c r="K56" s="173"/>
      <c r="L56" s="105"/>
      <c r="M56" s="105"/>
      <c r="N56" s="105"/>
      <c r="O56" s="105"/>
    </row>
    <row r="57" spans="1:15" ht="20.100000000000001" customHeight="1">
      <c r="A57" s="8"/>
      <c r="B57" s="174"/>
      <c r="C57" s="183"/>
      <c r="D57" s="173"/>
      <c r="E57" s="88"/>
      <c r="F57" s="78"/>
      <c r="G57" s="88"/>
      <c r="H57" s="89"/>
      <c r="I57" s="171"/>
      <c r="J57" s="181"/>
      <c r="K57" s="173"/>
      <c r="L57" s="105"/>
      <c r="M57" s="105"/>
      <c r="N57" s="105"/>
      <c r="O57" s="105"/>
    </row>
    <row r="58" spans="1:15" ht="20.100000000000001" customHeight="1">
      <c r="A58" s="8"/>
      <c r="B58" s="174"/>
      <c r="C58" s="183"/>
      <c r="D58" s="173"/>
      <c r="E58" s="78"/>
      <c r="F58" s="78"/>
      <c r="G58" s="78"/>
      <c r="H58" s="13"/>
      <c r="I58" s="171"/>
      <c r="J58" s="181"/>
      <c r="K58" s="173"/>
      <c r="L58" s="105"/>
      <c r="M58" s="105"/>
      <c r="N58" s="105"/>
      <c r="O58" s="105"/>
    </row>
    <row r="59" spans="1:15" ht="20.100000000000001" customHeight="1">
      <c r="A59" s="8" t="s">
        <v>43</v>
      </c>
      <c r="B59" s="171" t="s">
        <v>22</v>
      </c>
      <c r="C59" s="180"/>
      <c r="D59" s="173"/>
      <c r="E59" s="7"/>
      <c r="F59" s="7" t="s">
        <v>22</v>
      </c>
      <c r="G59" s="7" t="s">
        <v>22</v>
      </c>
      <c r="H59" s="7"/>
      <c r="I59" s="171" t="s">
        <v>22</v>
      </c>
      <c r="J59" s="181"/>
      <c r="K59" s="173"/>
      <c r="L59" s="105"/>
      <c r="M59" s="105"/>
      <c r="N59" s="105"/>
      <c r="O59" s="105"/>
    </row>
    <row r="60" spans="1:15" ht="20.100000000000001" customHeight="1">
      <c r="A60" s="14"/>
      <c r="B60" s="27"/>
      <c r="C60" s="27"/>
      <c r="D60" s="27"/>
      <c r="E60" s="27"/>
      <c r="F60" s="27"/>
      <c r="G60" s="27"/>
      <c r="H60" s="27"/>
      <c r="I60" s="27"/>
      <c r="J60" s="27"/>
      <c r="K60" s="3"/>
      <c r="L60" s="3"/>
      <c r="M60" s="3"/>
      <c r="N60" s="3"/>
      <c r="O60" s="3"/>
    </row>
    <row r="61" spans="1:15" ht="21.95" customHeight="1">
      <c r="A61" s="5" t="s">
        <v>246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0.100000000000001" customHeight="1">
      <c r="A62" s="5"/>
      <c r="B62" s="19"/>
      <c r="C62" s="19"/>
      <c r="D62" s="19"/>
      <c r="E62" s="5"/>
      <c r="F62" s="5"/>
      <c r="G62" s="5"/>
      <c r="H62" s="5"/>
      <c r="I62" s="5"/>
    </row>
    <row r="63" spans="1:15" ht="82.5" customHeight="1">
      <c r="A63" s="7" t="s">
        <v>52</v>
      </c>
      <c r="B63" s="171" t="s">
        <v>249</v>
      </c>
      <c r="C63" s="180"/>
      <c r="D63" s="173"/>
      <c r="E63" s="171" t="s">
        <v>237</v>
      </c>
      <c r="F63" s="173"/>
      <c r="G63" s="177" t="s">
        <v>236</v>
      </c>
      <c r="H63" s="178"/>
      <c r="I63" s="171" t="s">
        <v>74</v>
      </c>
      <c r="J63" s="181"/>
      <c r="K63" s="173"/>
      <c r="L63" s="50"/>
      <c r="M63" s="50"/>
      <c r="N63" s="50"/>
      <c r="O63" s="50"/>
    </row>
    <row r="64" spans="1:15" ht="18" customHeight="1">
      <c r="A64" s="7">
        <v>1</v>
      </c>
      <c r="B64" s="171">
        <v>2</v>
      </c>
      <c r="C64" s="180"/>
      <c r="D64" s="173"/>
      <c r="E64" s="171">
        <v>3</v>
      </c>
      <c r="F64" s="173"/>
      <c r="G64" s="177">
        <v>4</v>
      </c>
      <c r="H64" s="178"/>
      <c r="I64" s="171">
        <v>5</v>
      </c>
      <c r="J64" s="184"/>
      <c r="K64" s="182"/>
      <c r="L64" s="27"/>
      <c r="M64" s="27"/>
      <c r="N64" s="27"/>
      <c r="O64" s="27"/>
    </row>
    <row r="65" spans="1:29" ht="20.100000000000001" customHeight="1">
      <c r="A65" s="8" t="s">
        <v>228</v>
      </c>
      <c r="B65" s="171"/>
      <c r="C65" s="180"/>
      <c r="D65" s="173"/>
      <c r="E65" s="155"/>
      <c r="F65" s="88"/>
      <c r="G65" s="158"/>
      <c r="H65" s="88"/>
      <c r="I65" s="156"/>
      <c r="J65" s="154"/>
      <c r="K65" s="159"/>
      <c r="L65" s="105"/>
      <c r="M65" s="105"/>
      <c r="N65" s="105"/>
      <c r="O65" s="105"/>
    </row>
    <row r="66" spans="1:29" ht="20.100000000000001" customHeight="1">
      <c r="A66" s="8" t="s">
        <v>87</v>
      </c>
      <c r="B66" s="171"/>
      <c r="C66" s="180"/>
      <c r="D66" s="173"/>
      <c r="E66" s="155"/>
      <c r="F66" s="88"/>
      <c r="G66" s="158"/>
      <c r="H66" s="88"/>
      <c r="I66" s="156"/>
      <c r="J66" s="154"/>
      <c r="K66" s="159"/>
      <c r="L66" s="105"/>
      <c r="M66" s="105"/>
      <c r="N66" s="105"/>
      <c r="O66" s="105"/>
    </row>
    <row r="67" spans="1:29" ht="20.100000000000001" customHeight="1">
      <c r="A67" s="8"/>
      <c r="B67" s="171"/>
      <c r="C67" s="180"/>
      <c r="D67" s="173"/>
      <c r="E67" s="155"/>
      <c r="F67" s="88"/>
      <c r="G67" s="158"/>
      <c r="H67" s="88"/>
      <c r="I67" s="156"/>
      <c r="J67" s="154"/>
      <c r="K67" s="159"/>
      <c r="L67" s="105"/>
      <c r="M67" s="105"/>
      <c r="N67" s="105"/>
      <c r="O67" s="105"/>
    </row>
    <row r="68" spans="1:29" ht="20.100000000000001" customHeight="1">
      <c r="A68" s="8" t="s">
        <v>229</v>
      </c>
      <c r="B68" s="171"/>
      <c r="C68" s="180"/>
      <c r="D68" s="173"/>
      <c r="E68" s="155"/>
      <c r="F68" s="88"/>
      <c r="G68" s="158"/>
      <c r="H68" s="88"/>
      <c r="I68" s="156"/>
      <c r="J68" s="154"/>
      <c r="K68" s="159"/>
      <c r="L68" s="105"/>
      <c r="M68" s="105"/>
      <c r="N68" s="105"/>
      <c r="O68" s="105"/>
    </row>
    <row r="69" spans="1:29" ht="20.100000000000001" customHeight="1">
      <c r="A69" s="8" t="s">
        <v>88</v>
      </c>
      <c r="B69" s="171"/>
      <c r="C69" s="180"/>
      <c r="D69" s="173"/>
      <c r="E69" s="155"/>
      <c r="F69" s="88"/>
      <c r="G69" s="158"/>
      <c r="H69" s="88"/>
      <c r="I69" s="156"/>
      <c r="J69" s="154"/>
      <c r="K69" s="159"/>
      <c r="L69" s="105"/>
      <c r="M69" s="105"/>
      <c r="N69" s="105"/>
      <c r="O69" s="105"/>
    </row>
    <row r="70" spans="1:29" ht="20.100000000000001" customHeight="1">
      <c r="A70" s="8"/>
      <c r="B70" s="171"/>
      <c r="C70" s="180"/>
      <c r="D70" s="173"/>
      <c r="E70" s="155"/>
      <c r="F70" s="88"/>
      <c r="G70" s="158"/>
      <c r="H70" s="88"/>
      <c r="I70" s="156"/>
      <c r="J70" s="154"/>
      <c r="K70" s="159"/>
      <c r="L70" s="105"/>
      <c r="M70" s="105"/>
      <c r="N70" s="105"/>
      <c r="O70" s="105"/>
    </row>
    <row r="71" spans="1:29" ht="20.100000000000001" customHeight="1">
      <c r="A71" s="8" t="s">
        <v>230</v>
      </c>
      <c r="B71" s="171"/>
      <c r="C71" s="180"/>
      <c r="D71" s="173"/>
      <c r="E71" s="155"/>
      <c r="F71" s="88"/>
      <c r="G71" s="158"/>
      <c r="H71" s="88"/>
      <c r="I71" s="156"/>
      <c r="J71" s="154"/>
      <c r="K71" s="159"/>
      <c r="L71" s="105"/>
      <c r="M71" s="105"/>
      <c r="N71" s="105"/>
      <c r="O71" s="105"/>
    </row>
    <row r="72" spans="1:29" ht="20.100000000000001" customHeight="1">
      <c r="A72" s="8" t="s">
        <v>87</v>
      </c>
      <c r="B72" s="171"/>
      <c r="C72" s="180"/>
      <c r="D72" s="173"/>
      <c r="E72" s="155"/>
      <c r="F72" s="88"/>
      <c r="G72" s="158"/>
      <c r="H72" s="88"/>
      <c r="I72" s="156"/>
      <c r="J72" s="154"/>
      <c r="K72" s="159"/>
      <c r="L72" s="105"/>
      <c r="M72" s="105"/>
      <c r="N72" s="105"/>
      <c r="O72" s="105"/>
    </row>
    <row r="73" spans="1:29" ht="20.100000000000001" customHeight="1">
      <c r="A73" s="8"/>
      <c r="B73" s="171"/>
      <c r="C73" s="180"/>
      <c r="D73" s="173"/>
      <c r="E73" s="155"/>
      <c r="F73" s="88"/>
      <c r="G73" s="158"/>
      <c r="H73" s="88"/>
      <c r="I73" s="156"/>
      <c r="J73" s="154"/>
      <c r="K73" s="159"/>
      <c r="L73" s="105"/>
      <c r="M73" s="105"/>
      <c r="N73" s="105"/>
      <c r="O73" s="105"/>
    </row>
    <row r="74" spans="1:29" ht="20.100000000000001" customHeight="1">
      <c r="A74" s="8" t="s">
        <v>43</v>
      </c>
      <c r="B74" s="171"/>
      <c r="C74" s="180"/>
      <c r="D74" s="173"/>
      <c r="E74" s="155"/>
      <c r="F74" s="157"/>
      <c r="G74" s="158"/>
      <c r="H74" s="157"/>
      <c r="I74" s="160"/>
      <c r="J74" s="154"/>
      <c r="K74" s="159"/>
      <c r="L74" s="105"/>
      <c r="M74" s="105"/>
      <c r="N74" s="105"/>
      <c r="O74" s="105"/>
    </row>
    <row r="75" spans="1:29">
      <c r="E75" s="33"/>
      <c r="F75" s="33"/>
      <c r="G75" s="33"/>
    </row>
    <row r="76" spans="1:29">
      <c r="E76" s="33"/>
      <c r="F76" s="33"/>
      <c r="G76" s="33"/>
    </row>
    <row r="77" spans="1:29">
      <c r="A77" s="5" t="s">
        <v>267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</row>
    <row r="78" spans="1:29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</row>
    <row r="79" spans="1:29" ht="18.75" customHeight="1">
      <c r="A79" s="185" t="s">
        <v>38</v>
      </c>
      <c r="B79" s="186" t="s">
        <v>158</v>
      </c>
      <c r="C79" s="187"/>
      <c r="D79" s="188"/>
      <c r="E79" s="176" t="s">
        <v>159</v>
      </c>
      <c r="F79" s="176" t="s">
        <v>235</v>
      </c>
      <c r="G79" s="176" t="s">
        <v>160</v>
      </c>
      <c r="H79" s="171" t="s">
        <v>250</v>
      </c>
      <c r="I79" s="180"/>
      <c r="J79" s="180"/>
      <c r="K79" s="180"/>
      <c r="L79" s="172"/>
      <c r="M79" s="50"/>
      <c r="N79" s="50"/>
      <c r="O79" s="50"/>
      <c r="P79" s="50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8.75" customHeight="1">
      <c r="A80" s="189"/>
      <c r="B80" s="190"/>
      <c r="C80" s="191"/>
      <c r="D80" s="192"/>
      <c r="E80" s="179"/>
      <c r="F80" s="179"/>
      <c r="G80" s="179"/>
      <c r="H80" s="101" t="s">
        <v>161</v>
      </c>
      <c r="I80" s="7" t="s">
        <v>162</v>
      </c>
      <c r="J80" s="7" t="s">
        <v>26</v>
      </c>
      <c r="K80" s="7" t="s">
        <v>163</v>
      </c>
      <c r="L80" s="95" t="s">
        <v>164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27"/>
      <c r="Z80" s="27"/>
      <c r="AA80" s="27"/>
      <c r="AB80" s="27"/>
      <c r="AC80" s="27"/>
    </row>
    <row r="81" spans="1:29">
      <c r="A81" s="58">
        <v>1</v>
      </c>
      <c r="B81" s="193">
        <v>2</v>
      </c>
      <c r="C81" s="194"/>
      <c r="D81" s="195"/>
      <c r="E81" s="90">
        <v>3</v>
      </c>
      <c r="F81" s="90">
        <v>4</v>
      </c>
      <c r="G81" s="91">
        <v>5</v>
      </c>
      <c r="H81" s="90">
        <v>6</v>
      </c>
      <c r="I81" s="90">
        <v>7</v>
      </c>
      <c r="J81" s="90">
        <v>8</v>
      </c>
      <c r="K81" s="90">
        <v>9</v>
      </c>
      <c r="L81" s="94">
        <v>10</v>
      </c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65"/>
      <c r="X81" s="65"/>
      <c r="Y81" s="65"/>
      <c r="Z81" s="65"/>
      <c r="AA81" s="65"/>
      <c r="AB81" s="65"/>
      <c r="AC81" s="65"/>
    </row>
    <row r="82" spans="1:29">
      <c r="A82" s="58"/>
      <c r="B82" s="193"/>
      <c r="C82" s="194"/>
      <c r="D82" s="195"/>
      <c r="E82" s="90"/>
      <c r="F82" s="90"/>
      <c r="G82" s="130">
        <f>SUM(H82:L82)</f>
        <v>0</v>
      </c>
      <c r="H82" s="98"/>
      <c r="I82" s="98"/>
      <c r="J82" s="98"/>
      <c r="K82" s="98"/>
      <c r="L82" s="96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</row>
    <row r="83" spans="1:29">
      <c r="A83" s="58"/>
      <c r="B83" s="193"/>
      <c r="C83" s="194"/>
      <c r="D83" s="195"/>
      <c r="E83" s="90"/>
      <c r="F83" s="90"/>
      <c r="G83" s="130">
        <f>SUM(H83:L83)</f>
        <v>0</v>
      </c>
      <c r="H83" s="98"/>
      <c r="I83" s="98"/>
      <c r="J83" s="98"/>
      <c r="K83" s="98"/>
      <c r="L83" s="96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</row>
    <row r="84" spans="1:29">
      <c r="A84" s="58"/>
      <c r="B84" s="193"/>
      <c r="C84" s="194"/>
      <c r="D84" s="195"/>
      <c r="E84" s="90"/>
      <c r="F84" s="90"/>
      <c r="G84" s="130">
        <f>SUM(H84:L84)</f>
        <v>0</v>
      </c>
      <c r="H84" s="98"/>
      <c r="I84" s="98"/>
      <c r="J84" s="98"/>
      <c r="K84" s="98"/>
      <c r="L84" s="96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</row>
    <row r="85" spans="1:29">
      <c r="A85" s="58"/>
      <c r="B85" s="193"/>
      <c r="C85" s="194"/>
      <c r="D85" s="195"/>
      <c r="E85" s="90"/>
      <c r="F85" s="90"/>
      <c r="G85" s="130">
        <f>SUM(H85:L85)</f>
        <v>0</v>
      </c>
      <c r="H85" s="98"/>
      <c r="I85" s="98"/>
      <c r="J85" s="98"/>
      <c r="K85" s="98"/>
      <c r="L85" s="96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</row>
    <row r="86" spans="1:29">
      <c r="A86" s="99" t="s">
        <v>43</v>
      </c>
      <c r="B86" s="196"/>
      <c r="C86" s="197"/>
      <c r="D86" s="195"/>
      <c r="E86" s="16"/>
      <c r="F86" s="100"/>
      <c r="G86" s="131">
        <f>G82+G83+G84+G85</f>
        <v>0</v>
      </c>
      <c r="H86" s="16"/>
      <c r="I86" s="16"/>
      <c r="J86" s="16"/>
      <c r="K86" s="16"/>
      <c r="L86" s="92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</row>
    <row r="87" spans="1:29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7"/>
      <c r="N87" s="37"/>
      <c r="O87" s="37"/>
      <c r="P87" s="37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</row>
    <row r="88" spans="1:29">
      <c r="A88" s="5" t="s">
        <v>268</v>
      </c>
      <c r="B88" s="5"/>
      <c r="C88" s="5"/>
      <c r="D88" s="5"/>
      <c r="E88" s="5"/>
      <c r="F88" s="5"/>
      <c r="G88" s="5"/>
      <c r="H88" s="5"/>
      <c r="I88" s="5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ht="18.75" customHeight="1">
      <c r="A90" s="185" t="s">
        <v>38</v>
      </c>
      <c r="B90" s="186" t="s">
        <v>165</v>
      </c>
      <c r="C90" s="187"/>
      <c r="D90" s="188"/>
      <c r="E90" s="176" t="s">
        <v>158</v>
      </c>
      <c r="F90" s="176" t="s">
        <v>235</v>
      </c>
      <c r="G90" s="176" t="s">
        <v>166</v>
      </c>
      <c r="H90" s="171" t="s">
        <v>167</v>
      </c>
      <c r="I90" s="180"/>
      <c r="J90" s="180"/>
      <c r="K90" s="180"/>
      <c r="L90" s="172"/>
      <c r="M90" s="50"/>
      <c r="N90" s="50"/>
      <c r="O90" s="50"/>
      <c r="P90" s="50"/>
      <c r="Q90" s="50"/>
      <c r="R90" s="50"/>
      <c r="S90" s="50"/>
      <c r="T90" s="50"/>
      <c r="U90" s="50"/>
      <c r="V90" s="27"/>
      <c r="W90" s="27"/>
      <c r="X90" s="27"/>
      <c r="Y90" s="27"/>
      <c r="Z90" s="27"/>
      <c r="AA90" s="27"/>
      <c r="AB90" s="27"/>
      <c r="AC90" s="27"/>
    </row>
    <row r="91" spans="1:29" ht="18.75" customHeight="1">
      <c r="A91" s="198"/>
      <c r="B91" s="199"/>
      <c r="C91" s="200"/>
      <c r="D91" s="201"/>
      <c r="E91" s="202"/>
      <c r="F91" s="202"/>
      <c r="G91" s="202"/>
      <c r="H91" s="176" t="s">
        <v>168</v>
      </c>
      <c r="I91" s="171" t="s">
        <v>83</v>
      </c>
      <c r="J91" s="180"/>
      <c r="K91" s="180"/>
      <c r="L91" s="172"/>
      <c r="M91" s="50"/>
      <c r="N91" s="50"/>
      <c r="O91" s="50"/>
      <c r="P91" s="50"/>
      <c r="Q91" s="50"/>
      <c r="R91" s="50"/>
      <c r="S91" s="50"/>
      <c r="T91" s="50"/>
      <c r="U91" s="50"/>
      <c r="V91" s="27"/>
      <c r="W91" s="27"/>
      <c r="X91" s="27"/>
      <c r="Y91" s="27"/>
      <c r="Z91" s="27"/>
      <c r="AA91" s="27"/>
      <c r="AB91" s="27"/>
      <c r="AC91" s="27"/>
    </row>
    <row r="92" spans="1:29">
      <c r="A92" s="189"/>
      <c r="B92" s="190"/>
      <c r="C92" s="191"/>
      <c r="D92" s="192"/>
      <c r="E92" s="179"/>
      <c r="F92" s="179"/>
      <c r="G92" s="179"/>
      <c r="H92" s="179"/>
      <c r="I92" s="7" t="s">
        <v>251</v>
      </c>
      <c r="J92" s="7" t="s">
        <v>252</v>
      </c>
      <c r="K92" s="7" t="s">
        <v>253</v>
      </c>
      <c r="L92" s="7" t="s">
        <v>254</v>
      </c>
      <c r="M92" s="50"/>
      <c r="N92" s="50"/>
      <c r="O92" s="50"/>
      <c r="P92" s="50"/>
      <c r="Q92" s="50"/>
      <c r="R92" s="50"/>
      <c r="S92" s="50"/>
      <c r="T92" s="50"/>
      <c r="U92" s="50"/>
      <c r="V92" s="27"/>
      <c r="W92" s="27"/>
      <c r="X92" s="27"/>
      <c r="Y92" s="27"/>
      <c r="Z92" s="27"/>
      <c r="AA92" s="27"/>
      <c r="AB92" s="27"/>
      <c r="AC92" s="27"/>
    </row>
    <row r="93" spans="1:29">
      <c r="A93" s="58">
        <v>1</v>
      </c>
      <c r="B93" s="193">
        <v>2</v>
      </c>
      <c r="C93" s="194"/>
      <c r="D93" s="195"/>
      <c r="E93" s="90">
        <v>3</v>
      </c>
      <c r="F93" s="90">
        <v>4</v>
      </c>
      <c r="G93" s="90">
        <v>5</v>
      </c>
      <c r="H93" s="90">
        <v>6</v>
      </c>
      <c r="I93" s="90">
        <v>7</v>
      </c>
      <c r="J93" s="90">
        <v>8</v>
      </c>
      <c r="K93" s="90">
        <v>9</v>
      </c>
      <c r="L93" s="90">
        <v>10</v>
      </c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65"/>
      <c r="Y93" s="65"/>
      <c r="Z93" s="65"/>
      <c r="AA93" s="65"/>
      <c r="AB93" s="65"/>
      <c r="AC93" s="65"/>
    </row>
    <row r="94" spans="1:29">
      <c r="A94" s="81"/>
      <c r="B94" s="193"/>
      <c r="C94" s="194"/>
      <c r="D94" s="195"/>
      <c r="E94" s="97"/>
      <c r="F94" s="97"/>
      <c r="G94" s="97"/>
      <c r="H94" s="128">
        <f>SUM(I94:L94)</f>
        <v>0</v>
      </c>
      <c r="I94" s="98"/>
      <c r="J94" s="98"/>
      <c r="K94" s="98"/>
      <c r="L94" s="98"/>
      <c r="M94" s="109"/>
      <c r="N94" s="109"/>
      <c r="O94" s="109"/>
      <c r="P94" s="109"/>
      <c r="Q94" s="110"/>
      <c r="R94" s="110"/>
      <c r="S94" s="110"/>
      <c r="T94" s="110"/>
      <c r="U94" s="110"/>
      <c r="V94" s="108"/>
      <c r="W94" s="108"/>
      <c r="X94" s="108"/>
      <c r="Y94" s="108"/>
      <c r="Z94" s="108"/>
      <c r="AA94" s="108"/>
      <c r="AB94" s="108"/>
      <c r="AC94" s="108"/>
    </row>
    <row r="95" spans="1:29">
      <c r="A95" s="81"/>
      <c r="B95" s="193"/>
      <c r="C95" s="194"/>
      <c r="D95" s="195"/>
      <c r="E95" s="97"/>
      <c r="F95" s="97"/>
      <c r="G95" s="97"/>
      <c r="H95" s="128">
        <f>SUM(I95:L95)</f>
        <v>0</v>
      </c>
      <c r="I95" s="98"/>
      <c r="J95" s="98"/>
      <c r="K95" s="98"/>
      <c r="L95" s="98"/>
      <c r="M95" s="109"/>
      <c r="N95" s="109"/>
      <c r="O95" s="109"/>
      <c r="P95" s="109"/>
      <c r="Q95" s="110"/>
      <c r="R95" s="110"/>
      <c r="S95" s="110"/>
      <c r="T95" s="110"/>
      <c r="U95" s="110"/>
      <c r="V95" s="108"/>
      <c r="W95" s="108"/>
      <c r="X95" s="108"/>
      <c r="Y95" s="108"/>
      <c r="Z95" s="108"/>
      <c r="AA95" s="108"/>
      <c r="AB95" s="108"/>
      <c r="AC95" s="108"/>
    </row>
    <row r="96" spans="1:29">
      <c r="A96" s="81"/>
      <c r="B96" s="193"/>
      <c r="C96" s="194"/>
      <c r="D96" s="195"/>
      <c r="E96" s="97"/>
      <c r="F96" s="97"/>
      <c r="G96" s="97"/>
      <c r="H96" s="128">
        <f>SUM(I96:L96)</f>
        <v>0</v>
      </c>
      <c r="I96" s="98"/>
      <c r="J96" s="98"/>
      <c r="K96" s="98"/>
      <c r="L96" s="98"/>
      <c r="M96" s="109"/>
      <c r="N96" s="109"/>
      <c r="O96" s="109"/>
      <c r="P96" s="109"/>
      <c r="Q96" s="110"/>
      <c r="R96" s="110"/>
      <c r="S96" s="110"/>
      <c r="T96" s="110"/>
      <c r="U96" s="110"/>
      <c r="V96" s="108"/>
      <c r="W96" s="108"/>
      <c r="X96" s="108"/>
      <c r="Y96" s="108"/>
      <c r="Z96" s="108"/>
      <c r="AA96" s="108"/>
      <c r="AB96" s="108"/>
      <c r="AC96" s="108"/>
    </row>
    <row r="97" spans="1:29">
      <c r="A97" s="81"/>
      <c r="B97" s="193"/>
      <c r="C97" s="194"/>
      <c r="D97" s="195"/>
      <c r="E97" s="97"/>
      <c r="F97" s="97"/>
      <c r="G97" s="97"/>
      <c r="H97" s="128">
        <f>SUM(I97:L97)</f>
        <v>0</v>
      </c>
      <c r="I97" s="98"/>
      <c r="J97" s="98"/>
      <c r="K97" s="98"/>
      <c r="L97" s="98"/>
      <c r="M97" s="109"/>
      <c r="N97" s="109"/>
      <c r="O97" s="109"/>
      <c r="P97" s="109"/>
      <c r="Q97" s="110"/>
      <c r="R97" s="110"/>
      <c r="S97" s="110"/>
      <c r="T97" s="110"/>
      <c r="U97" s="110"/>
      <c r="V97" s="108"/>
      <c r="W97" s="108"/>
      <c r="X97" s="108"/>
      <c r="Y97" s="108"/>
      <c r="Z97" s="108"/>
      <c r="AA97" s="108"/>
      <c r="AB97" s="108"/>
      <c r="AC97" s="108"/>
    </row>
    <row r="98" spans="1:29">
      <c r="A98" s="99" t="s">
        <v>43</v>
      </c>
      <c r="B98" s="196"/>
      <c r="C98" s="197"/>
      <c r="D98" s="195"/>
      <c r="E98" s="99"/>
      <c r="F98" s="99"/>
      <c r="G98" s="99"/>
      <c r="H98" s="129">
        <f>H94+H95+H96+H97</f>
        <v>0</v>
      </c>
      <c r="I98" s="99"/>
      <c r="J98" s="99"/>
      <c r="K98" s="99"/>
      <c r="L98" s="99"/>
      <c r="M98" s="26"/>
      <c r="N98" s="26"/>
      <c r="O98" s="26"/>
      <c r="P98" s="26"/>
      <c r="Q98" s="26"/>
      <c r="R98" s="26"/>
      <c r="S98" s="26"/>
      <c r="T98" s="26"/>
      <c r="U98" s="26"/>
      <c r="V98" s="105"/>
      <c r="W98" s="105"/>
      <c r="X98" s="105"/>
      <c r="Y98" s="105"/>
      <c r="Z98" s="105"/>
      <c r="AA98" s="105"/>
      <c r="AB98" s="105"/>
      <c r="AC98" s="105"/>
    </row>
    <row r="99" spans="1:2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Q99" s="32"/>
      <c r="R99" s="32"/>
      <c r="S99" s="32"/>
      <c r="T99" s="32"/>
      <c r="U99" s="32"/>
      <c r="AC99" s="32"/>
    </row>
    <row r="100" spans="1:29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Q100" s="32"/>
      <c r="R100" s="32"/>
      <c r="S100" s="32"/>
      <c r="T100" s="32"/>
      <c r="U100" s="32"/>
      <c r="AC100" s="32"/>
    </row>
    <row r="101" spans="1:29">
      <c r="A101" s="5" t="s">
        <v>247</v>
      </c>
      <c r="B101" s="5"/>
      <c r="C101" s="5"/>
      <c r="D101" s="5"/>
      <c r="E101" s="5"/>
      <c r="F101" s="5"/>
      <c r="G101" s="5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>
      <c r="A102" s="28"/>
      <c r="B102" s="28"/>
      <c r="C102" s="28"/>
      <c r="D102" s="28"/>
      <c r="E102" s="28"/>
      <c r="F102" s="28"/>
      <c r="G102" s="28"/>
      <c r="H102" s="2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28"/>
      <c r="W102" s="203" t="s">
        <v>184</v>
      </c>
      <c r="X102" s="203"/>
      <c r="Y102" s="203"/>
      <c r="Z102" s="203"/>
      <c r="AA102" s="203"/>
      <c r="AB102" s="203"/>
      <c r="AC102" s="203"/>
    </row>
    <row r="103" spans="1:29" ht="18.75" customHeight="1">
      <c r="A103" s="176" t="s">
        <v>38</v>
      </c>
      <c r="B103" s="204" t="s">
        <v>185</v>
      </c>
      <c r="C103" s="205"/>
      <c r="D103" s="206"/>
      <c r="E103" s="171" t="s">
        <v>42</v>
      </c>
      <c r="F103" s="180"/>
      <c r="G103" s="180"/>
      <c r="H103" s="180"/>
      <c r="I103" s="172"/>
      <c r="J103" s="171" t="s">
        <v>75</v>
      </c>
      <c r="K103" s="180"/>
      <c r="L103" s="180"/>
      <c r="M103" s="180"/>
      <c r="N103" s="172"/>
      <c r="O103" s="171" t="s">
        <v>209</v>
      </c>
      <c r="P103" s="180"/>
      <c r="Q103" s="180"/>
      <c r="R103" s="180"/>
      <c r="S103" s="172"/>
      <c r="T103" s="171" t="s">
        <v>109</v>
      </c>
      <c r="U103" s="180"/>
      <c r="V103" s="180"/>
      <c r="W103" s="180"/>
      <c r="X103" s="172"/>
      <c r="Y103" s="171" t="s">
        <v>43</v>
      </c>
      <c r="Z103" s="180"/>
      <c r="AA103" s="180"/>
      <c r="AB103" s="180"/>
      <c r="AC103" s="172"/>
    </row>
    <row r="104" spans="1:29" ht="18.75" customHeight="1">
      <c r="A104" s="202"/>
      <c r="B104" s="207"/>
      <c r="C104" s="208"/>
      <c r="D104" s="209"/>
      <c r="E104" s="176" t="s">
        <v>114</v>
      </c>
      <c r="F104" s="171" t="s">
        <v>83</v>
      </c>
      <c r="G104" s="180"/>
      <c r="H104" s="180"/>
      <c r="I104" s="172"/>
      <c r="J104" s="176" t="s">
        <v>322</v>
      </c>
      <c r="K104" s="171" t="s">
        <v>83</v>
      </c>
      <c r="L104" s="181"/>
      <c r="M104" s="181"/>
      <c r="N104" s="173"/>
      <c r="O104" s="176" t="s">
        <v>114</v>
      </c>
      <c r="P104" s="171" t="s">
        <v>83</v>
      </c>
      <c r="Q104" s="180"/>
      <c r="R104" s="180"/>
      <c r="S104" s="172"/>
      <c r="T104" s="176" t="s">
        <v>114</v>
      </c>
      <c r="U104" s="171" t="s">
        <v>83</v>
      </c>
      <c r="V104" s="180"/>
      <c r="W104" s="180"/>
      <c r="X104" s="172"/>
      <c r="Y104" s="176" t="s">
        <v>114</v>
      </c>
      <c r="Z104" s="171" t="s">
        <v>83</v>
      </c>
      <c r="AA104" s="180"/>
      <c r="AB104" s="180"/>
      <c r="AC104" s="172"/>
    </row>
    <row r="105" spans="1:29">
      <c r="A105" s="179"/>
      <c r="B105" s="210"/>
      <c r="C105" s="211"/>
      <c r="D105" s="212"/>
      <c r="E105" s="213"/>
      <c r="F105" s="7" t="s">
        <v>255</v>
      </c>
      <c r="G105" s="7" t="s">
        <v>252</v>
      </c>
      <c r="H105" s="7" t="s">
        <v>253</v>
      </c>
      <c r="I105" s="7" t="s">
        <v>254</v>
      </c>
      <c r="J105" s="213"/>
      <c r="K105" s="7" t="s">
        <v>255</v>
      </c>
      <c r="L105" s="7" t="s">
        <v>252</v>
      </c>
      <c r="M105" s="7" t="s">
        <v>253</v>
      </c>
      <c r="N105" s="7" t="s">
        <v>254</v>
      </c>
      <c r="O105" s="213"/>
      <c r="P105" s="7" t="s">
        <v>62</v>
      </c>
      <c r="Q105" s="7" t="s">
        <v>63</v>
      </c>
      <c r="R105" s="7" t="s">
        <v>61</v>
      </c>
      <c r="S105" s="7" t="s">
        <v>58</v>
      </c>
      <c r="T105" s="213"/>
      <c r="U105" s="7" t="s">
        <v>62</v>
      </c>
      <c r="V105" s="7" t="s">
        <v>63</v>
      </c>
      <c r="W105" s="7" t="s">
        <v>61</v>
      </c>
      <c r="X105" s="7" t="s">
        <v>58</v>
      </c>
      <c r="Y105" s="179"/>
      <c r="Z105" s="7" t="s">
        <v>62</v>
      </c>
      <c r="AA105" s="7" t="s">
        <v>63</v>
      </c>
      <c r="AB105" s="7" t="s">
        <v>61</v>
      </c>
      <c r="AC105" s="7" t="s">
        <v>58</v>
      </c>
    </row>
    <row r="106" spans="1:29">
      <c r="A106" s="7">
        <v>1</v>
      </c>
      <c r="B106" s="171">
        <v>2</v>
      </c>
      <c r="C106" s="180"/>
      <c r="D106" s="173"/>
      <c r="E106" s="7">
        <v>3</v>
      </c>
      <c r="F106" s="7">
        <v>4</v>
      </c>
      <c r="G106" s="7">
        <v>5</v>
      </c>
      <c r="H106" s="7">
        <v>6</v>
      </c>
      <c r="I106" s="7">
        <v>7</v>
      </c>
      <c r="J106" s="7">
        <v>8</v>
      </c>
      <c r="K106" s="7">
        <v>9</v>
      </c>
      <c r="L106" s="7">
        <v>10</v>
      </c>
      <c r="M106" s="7">
        <v>11</v>
      </c>
      <c r="N106" s="7">
        <v>12</v>
      </c>
      <c r="O106" s="7">
        <v>13</v>
      </c>
      <c r="P106" s="7">
        <v>14</v>
      </c>
      <c r="Q106" s="7">
        <v>15</v>
      </c>
      <c r="R106" s="7">
        <v>16</v>
      </c>
      <c r="S106" s="7">
        <v>17</v>
      </c>
      <c r="T106" s="7">
        <v>18</v>
      </c>
      <c r="U106" s="7">
        <v>19</v>
      </c>
      <c r="V106" s="6">
        <v>20</v>
      </c>
      <c r="W106" s="6">
        <v>21</v>
      </c>
      <c r="X106" s="6">
        <v>22</v>
      </c>
      <c r="Y106" s="6">
        <v>23</v>
      </c>
      <c r="Z106" s="6">
        <v>24</v>
      </c>
      <c r="AA106" s="6">
        <v>25</v>
      </c>
      <c r="AB106" s="6">
        <v>26</v>
      </c>
      <c r="AC106" s="6">
        <v>27</v>
      </c>
    </row>
    <row r="107" spans="1:29" ht="18.75" customHeight="1">
      <c r="A107" s="78">
        <v>1</v>
      </c>
      <c r="B107" s="214" t="s">
        <v>323</v>
      </c>
      <c r="C107" s="215"/>
      <c r="D107" s="173"/>
      <c r="E107" s="128">
        <f>F107+G107+H107+I107</f>
        <v>0</v>
      </c>
      <c r="F107" s="146"/>
      <c r="G107" s="146"/>
      <c r="H107" s="82"/>
      <c r="I107" s="82"/>
      <c r="J107" s="144">
        <f>K107+L107+M107+N107</f>
        <v>3402</v>
      </c>
      <c r="K107" s="144">
        <v>1000</v>
      </c>
      <c r="L107" s="144">
        <v>1667</v>
      </c>
      <c r="M107" s="144">
        <v>435</v>
      </c>
      <c r="N107" s="144">
        <v>300</v>
      </c>
      <c r="O107" s="144">
        <f>P107+Q107+R107+S107</f>
        <v>0</v>
      </c>
      <c r="P107" s="147"/>
      <c r="Q107" s="147"/>
      <c r="R107" s="147"/>
      <c r="S107" s="147"/>
      <c r="T107" s="144">
        <f>U107+V107+W107+X107</f>
        <v>0</v>
      </c>
      <c r="U107" s="147"/>
      <c r="V107" s="147"/>
      <c r="W107" s="147"/>
      <c r="X107" s="147"/>
      <c r="Y107" s="13">
        <f t="shared" ref="Y107:AC111" si="0">E107+J107+O107+T107</f>
        <v>3402</v>
      </c>
      <c r="Z107" s="127">
        <f t="shared" si="0"/>
        <v>1000</v>
      </c>
      <c r="AA107" s="127">
        <f t="shared" si="0"/>
        <v>1667</v>
      </c>
      <c r="AB107" s="127">
        <f t="shared" si="0"/>
        <v>435</v>
      </c>
      <c r="AC107" s="127">
        <f t="shared" si="0"/>
        <v>300</v>
      </c>
    </row>
    <row r="108" spans="1:29">
      <c r="A108" s="78"/>
      <c r="B108" s="214"/>
      <c r="C108" s="215"/>
      <c r="D108" s="173"/>
      <c r="E108" s="128">
        <f>F108+G108+H108+I108</f>
        <v>0</v>
      </c>
      <c r="F108" s="146"/>
      <c r="G108" s="146"/>
      <c r="H108" s="82"/>
      <c r="I108" s="82"/>
      <c r="J108" s="144">
        <f>K108+L108+M108+N108</f>
        <v>0</v>
      </c>
      <c r="K108" s="144"/>
      <c r="L108" s="144"/>
      <c r="M108" s="144"/>
      <c r="N108" s="144"/>
      <c r="O108" s="144">
        <f>P108+Q108+R108+S108</f>
        <v>0</v>
      </c>
      <c r="P108" s="147"/>
      <c r="Q108" s="147"/>
      <c r="R108" s="147"/>
      <c r="S108" s="147"/>
      <c r="T108" s="144">
        <f>U108+V108+W108+X108</f>
        <v>0</v>
      </c>
      <c r="U108" s="147"/>
      <c r="V108" s="147"/>
      <c r="W108" s="147"/>
      <c r="X108" s="147"/>
      <c r="Y108" s="13">
        <f t="shared" si="0"/>
        <v>0</v>
      </c>
      <c r="Z108" s="127">
        <f t="shared" si="0"/>
        <v>0</v>
      </c>
      <c r="AA108" s="127">
        <f t="shared" si="0"/>
        <v>0</v>
      </c>
      <c r="AB108" s="127">
        <f t="shared" si="0"/>
        <v>0</v>
      </c>
      <c r="AC108" s="127">
        <f t="shared" si="0"/>
        <v>0</v>
      </c>
    </row>
    <row r="109" spans="1:29">
      <c r="A109" s="78"/>
      <c r="B109" s="214"/>
      <c r="C109" s="215"/>
      <c r="D109" s="173"/>
      <c r="E109" s="128">
        <f>F109+G109+H109+I109</f>
        <v>0</v>
      </c>
      <c r="F109" s="146"/>
      <c r="G109" s="146"/>
      <c r="H109" s="82"/>
      <c r="I109" s="82"/>
      <c r="J109" s="144">
        <f>K109+L109+M109+N109</f>
        <v>0</v>
      </c>
      <c r="K109" s="144"/>
      <c r="L109" s="144"/>
      <c r="M109" s="144"/>
      <c r="N109" s="144"/>
      <c r="O109" s="144">
        <f>P109+Q109+R109+S109</f>
        <v>0</v>
      </c>
      <c r="P109" s="147"/>
      <c r="Q109" s="147"/>
      <c r="R109" s="147"/>
      <c r="S109" s="147"/>
      <c r="T109" s="144">
        <f>U109+V109+W109+X109</f>
        <v>0</v>
      </c>
      <c r="U109" s="147"/>
      <c r="V109" s="147"/>
      <c r="W109" s="147"/>
      <c r="X109" s="147"/>
      <c r="Y109" s="13">
        <f t="shared" si="0"/>
        <v>0</v>
      </c>
      <c r="Z109" s="127">
        <f t="shared" si="0"/>
        <v>0</v>
      </c>
      <c r="AA109" s="127">
        <f t="shared" si="0"/>
        <v>0</v>
      </c>
      <c r="AB109" s="127">
        <f t="shared" si="0"/>
        <v>0</v>
      </c>
      <c r="AC109" s="127">
        <f t="shared" si="0"/>
        <v>0</v>
      </c>
    </row>
    <row r="110" spans="1:29">
      <c r="A110" s="78"/>
      <c r="B110" s="214"/>
      <c r="C110" s="215"/>
      <c r="D110" s="173"/>
      <c r="E110" s="128">
        <f>F110+G110+H110+I110</f>
        <v>0</v>
      </c>
      <c r="F110" s="146"/>
      <c r="G110" s="146"/>
      <c r="H110" s="82"/>
      <c r="I110" s="82"/>
      <c r="J110" s="144">
        <f>K110+L110+M110+N110</f>
        <v>0</v>
      </c>
      <c r="K110" s="144"/>
      <c r="L110" s="144"/>
      <c r="M110" s="144"/>
      <c r="N110" s="144"/>
      <c r="O110" s="144">
        <f>P110+Q110+R110+S110</f>
        <v>0</v>
      </c>
      <c r="P110" s="147"/>
      <c r="Q110" s="147"/>
      <c r="R110" s="147"/>
      <c r="S110" s="147"/>
      <c r="T110" s="144">
        <f>U110+V110+W110+X110</f>
        <v>0</v>
      </c>
      <c r="U110" s="147"/>
      <c r="V110" s="147"/>
      <c r="W110" s="147"/>
      <c r="X110" s="147"/>
      <c r="Y110" s="13">
        <f t="shared" si="0"/>
        <v>0</v>
      </c>
      <c r="Z110" s="127">
        <f t="shared" si="0"/>
        <v>0</v>
      </c>
      <c r="AA110" s="127">
        <f t="shared" si="0"/>
        <v>0</v>
      </c>
      <c r="AB110" s="127">
        <f t="shared" si="0"/>
        <v>0</v>
      </c>
      <c r="AC110" s="127">
        <f t="shared" si="0"/>
        <v>0</v>
      </c>
    </row>
    <row r="111" spans="1:29">
      <c r="A111" s="102" t="s">
        <v>43</v>
      </c>
      <c r="B111" s="174"/>
      <c r="C111" s="183"/>
      <c r="D111" s="173"/>
      <c r="E111" s="125">
        <f>SUM(E107:E110)</f>
        <v>0</v>
      </c>
      <c r="F111" s="102"/>
      <c r="G111" s="102"/>
      <c r="H111" s="78"/>
      <c r="I111" s="78"/>
      <c r="J111" s="13">
        <f>SUM(J107:J110)</f>
        <v>3402</v>
      </c>
      <c r="K111" s="13"/>
      <c r="L111" s="13"/>
      <c r="M111" s="13"/>
      <c r="N111" s="13"/>
      <c r="O111" s="13">
        <f>SUM(O107:O110)</f>
        <v>0</v>
      </c>
      <c r="P111" s="13"/>
      <c r="Q111" s="13"/>
      <c r="R111" s="13"/>
      <c r="S111" s="13"/>
      <c r="T111" s="13">
        <f>SUM(T107:T110)</f>
        <v>0</v>
      </c>
      <c r="U111" s="126"/>
      <c r="V111" s="126"/>
      <c r="W111" s="126"/>
      <c r="X111" s="126"/>
      <c r="Y111" s="13">
        <f t="shared" si="0"/>
        <v>3402</v>
      </c>
      <c r="Z111" s="127">
        <f t="shared" si="0"/>
        <v>0</v>
      </c>
      <c r="AA111" s="127">
        <f t="shared" si="0"/>
        <v>0</v>
      </c>
      <c r="AB111" s="127">
        <f t="shared" si="0"/>
        <v>0</v>
      </c>
      <c r="AC111" s="127">
        <f t="shared" si="0"/>
        <v>0</v>
      </c>
    </row>
    <row r="112" spans="1:29">
      <c r="A112" s="8" t="s">
        <v>44</v>
      </c>
      <c r="B112" s="171"/>
      <c r="C112" s="180"/>
      <c r="D112" s="173"/>
      <c r="E112" s="8"/>
      <c r="F112" s="8"/>
      <c r="G112" s="7">
        <f>G111/Y111*100</f>
        <v>0</v>
      </c>
      <c r="H112" s="83"/>
      <c r="I112" s="83"/>
      <c r="J112" s="83"/>
      <c r="K112" s="83"/>
      <c r="L112" s="149">
        <f>L111/Y111*100</f>
        <v>0</v>
      </c>
      <c r="M112" s="83"/>
      <c r="N112" s="83"/>
      <c r="O112" s="83"/>
      <c r="P112" s="83"/>
      <c r="Q112" s="149">
        <f>Q111/Y111*100</f>
        <v>0</v>
      </c>
      <c r="R112" s="83"/>
      <c r="S112" s="83"/>
      <c r="T112" s="83"/>
      <c r="U112" s="83"/>
      <c r="V112" s="149">
        <f>V111/Y111*100</f>
        <v>0</v>
      </c>
      <c r="W112" s="84"/>
      <c r="X112" s="84"/>
      <c r="Y112" s="149"/>
      <c r="Z112" s="84"/>
      <c r="AA112" s="84"/>
      <c r="AB112" s="84"/>
      <c r="AC112" s="84"/>
    </row>
    <row r="113" spans="1:33" ht="18.75" customHeight="1">
      <c r="F113" s="162"/>
      <c r="G113" s="163"/>
      <c r="H113" s="163"/>
      <c r="I113" s="163"/>
    </row>
    <row r="114" spans="1:33" ht="18.75" customHeight="1">
      <c r="F114" s="3"/>
      <c r="G114" s="150"/>
      <c r="H114" s="150"/>
      <c r="I114" s="150"/>
    </row>
    <row r="115" spans="1:33">
      <c r="A115" s="18" t="s">
        <v>271</v>
      </c>
    </row>
    <row r="116" spans="1:33">
      <c r="A116" s="18"/>
    </row>
    <row r="117" spans="1:33">
      <c r="A117" s="18"/>
      <c r="U117" s="2" t="s">
        <v>285</v>
      </c>
    </row>
    <row r="118" spans="1:33" ht="18.75" customHeight="1">
      <c r="A118" s="216" t="s">
        <v>38</v>
      </c>
      <c r="B118" s="204" t="s">
        <v>275</v>
      </c>
      <c r="C118" s="205"/>
      <c r="D118" s="206"/>
      <c r="E118" s="176" t="s">
        <v>276</v>
      </c>
      <c r="F118" s="176" t="s">
        <v>277</v>
      </c>
      <c r="G118" s="176" t="s">
        <v>272</v>
      </c>
      <c r="H118" s="176" t="s">
        <v>273</v>
      </c>
      <c r="I118" s="171" t="s">
        <v>114</v>
      </c>
      <c r="J118" s="180"/>
      <c r="K118" s="180"/>
      <c r="L118" s="180"/>
      <c r="M118" s="172"/>
      <c r="N118" s="204" t="s">
        <v>278</v>
      </c>
      <c r="O118" s="217"/>
      <c r="P118" s="206"/>
      <c r="Q118" s="204" t="s">
        <v>279</v>
      </c>
      <c r="R118" s="205"/>
      <c r="S118" s="205"/>
      <c r="T118" s="205"/>
      <c r="U118" s="205"/>
      <c r="V118" s="218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ht="18.75" customHeight="1">
      <c r="A119" s="219"/>
      <c r="B119" s="220"/>
      <c r="C119" s="47"/>
      <c r="D119" s="209"/>
      <c r="E119" s="221"/>
      <c r="F119" s="221"/>
      <c r="G119" s="221"/>
      <c r="H119" s="221"/>
      <c r="I119" s="176" t="s">
        <v>274</v>
      </c>
      <c r="J119" s="176" t="s">
        <v>280</v>
      </c>
      <c r="K119" s="171" t="s">
        <v>284</v>
      </c>
      <c r="L119" s="181"/>
      <c r="M119" s="173"/>
      <c r="N119" s="207"/>
      <c r="O119" s="222"/>
      <c r="P119" s="209"/>
      <c r="Q119" s="220"/>
      <c r="R119" s="47"/>
      <c r="S119" s="47"/>
      <c r="T119" s="47"/>
      <c r="U119" s="47"/>
      <c r="V119" s="223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ht="88.5" customHeight="1">
      <c r="A120" s="224"/>
      <c r="B120" s="225"/>
      <c r="C120" s="226"/>
      <c r="D120" s="212"/>
      <c r="E120" s="213"/>
      <c r="F120" s="213"/>
      <c r="G120" s="213"/>
      <c r="H120" s="213"/>
      <c r="I120" s="213"/>
      <c r="J120" s="213"/>
      <c r="K120" s="101" t="s">
        <v>281</v>
      </c>
      <c r="L120" s="7" t="s">
        <v>282</v>
      </c>
      <c r="M120" s="7" t="s">
        <v>283</v>
      </c>
      <c r="N120" s="210"/>
      <c r="O120" s="211"/>
      <c r="P120" s="212"/>
      <c r="Q120" s="225"/>
      <c r="R120" s="226"/>
      <c r="S120" s="226"/>
      <c r="T120" s="226"/>
      <c r="U120" s="226"/>
      <c r="V120" s="2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>
      <c r="A121" s="6">
        <v>1</v>
      </c>
      <c r="B121" s="171">
        <v>2</v>
      </c>
      <c r="C121" s="180"/>
      <c r="D121" s="173"/>
      <c r="E121" s="7">
        <v>3</v>
      </c>
      <c r="F121" s="7">
        <v>4</v>
      </c>
      <c r="G121" s="7">
        <v>5</v>
      </c>
      <c r="H121" s="7">
        <v>6</v>
      </c>
      <c r="I121" s="7">
        <v>7</v>
      </c>
      <c r="J121" s="7">
        <v>8</v>
      </c>
      <c r="K121" s="7">
        <v>9</v>
      </c>
      <c r="L121" s="7">
        <v>10</v>
      </c>
      <c r="M121" s="7">
        <v>11</v>
      </c>
      <c r="N121" s="171">
        <v>12</v>
      </c>
      <c r="O121" s="181"/>
      <c r="P121" s="173"/>
      <c r="Q121" s="171">
        <v>13</v>
      </c>
      <c r="R121" s="180"/>
      <c r="S121" s="184"/>
      <c r="T121" s="184"/>
      <c r="U121" s="184"/>
      <c r="V121" s="182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ht="18.75" customHeight="1">
      <c r="A122" s="78"/>
      <c r="B122" s="174"/>
      <c r="C122" s="18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174"/>
      <c r="O122" s="181"/>
      <c r="P122" s="173"/>
      <c r="Q122" s="174"/>
      <c r="R122" s="183"/>
      <c r="S122" s="181"/>
      <c r="T122" s="181"/>
      <c r="U122" s="181"/>
      <c r="V122" s="173"/>
      <c r="W122" s="151"/>
      <c r="X122" s="151"/>
      <c r="Y122" s="151"/>
      <c r="Z122" s="151"/>
      <c r="AA122" s="151"/>
      <c r="AB122" s="152"/>
      <c r="AC122" s="152"/>
      <c r="AD122" s="152"/>
      <c r="AE122" s="152"/>
      <c r="AF122" s="152"/>
      <c r="AG122" s="152"/>
    </row>
    <row r="123" spans="1:33">
      <c r="A123" s="78"/>
      <c r="B123" s="174"/>
      <c r="C123" s="18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174"/>
      <c r="O123" s="181"/>
      <c r="P123" s="173"/>
      <c r="Q123" s="174"/>
      <c r="R123" s="183"/>
      <c r="S123" s="181"/>
      <c r="T123" s="181"/>
      <c r="U123" s="181"/>
      <c r="V123" s="173"/>
      <c r="W123" s="151"/>
      <c r="X123" s="151"/>
      <c r="Y123" s="151"/>
      <c r="Z123" s="151"/>
      <c r="AA123" s="151"/>
      <c r="AB123" s="152"/>
      <c r="AC123" s="152"/>
      <c r="AD123" s="152"/>
      <c r="AE123" s="152"/>
      <c r="AF123" s="152"/>
      <c r="AG123" s="152"/>
    </row>
    <row r="124" spans="1:33">
      <c r="A124" s="8" t="s">
        <v>43</v>
      </c>
      <c r="B124" s="171"/>
      <c r="C124" s="180"/>
      <c r="D124" s="173"/>
      <c r="E124" s="8"/>
      <c r="F124" s="8"/>
      <c r="G124" s="7"/>
      <c r="H124" s="7"/>
      <c r="I124" s="7"/>
      <c r="J124" s="7"/>
      <c r="K124" s="7"/>
      <c r="L124" s="7"/>
      <c r="M124" s="7"/>
      <c r="N124" s="171"/>
      <c r="O124" s="181"/>
      <c r="P124" s="173"/>
      <c r="Q124" s="171"/>
      <c r="R124" s="180"/>
      <c r="S124" s="181"/>
      <c r="T124" s="181"/>
      <c r="U124" s="181"/>
      <c r="V124" s="173"/>
      <c r="W124" s="151"/>
      <c r="X124" s="151"/>
      <c r="Y124" s="151"/>
      <c r="Z124" s="151"/>
      <c r="AA124" s="151"/>
      <c r="AB124" s="152"/>
      <c r="AC124" s="152"/>
      <c r="AD124" s="152"/>
      <c r="AE124" s="152"/>
      <c r="AF124" s="152"/>
      <c r="AG124" s="152"/>
    </row>
    <row r="127" spans="1:33" ht="18.75" customHeight="1">
      <c r="A127" s="54" t="s">
        <v>324</v>
      </c>
      <c r="B127" s="1"/>
      <c r="C127" s="1"/>
      <c r="D127" s="1"/>
      <c r="E127" s="228" t="s">
        <v>90</v>
      </c>
      <c r="F127" s="229"/>
      <c r="G127" s="15"/>
      <c r="H127" s="3" t="s">
        <v>305</v>
      </c>
      <c r="I127" s="3"/>
      <c r="J127" s="3"/>
    </row>
    <row r="128" spans="1:33">
      <c r="A128" s="27" t="s">
        <v>65</v>
      </c>
      <c r="B128" s="3"/>
      <c r="C128" s="3"/>
      <c r="D128" s="3"/>
      <c r="E128" s="3" t="s">
        <v>66</v>
      </c>
      <c r="F128" s="3"/>
      <c r="G128" s="29"/>
      <c r="H128" s="2" t="s">
        <v>86</v>
      </c>
    </row>
  </sheetData>
  <phoneticPr fontId="3" type="noConversion"/>
  <pageMargins left="0.7" right="0.7" top="0.75" bottom="0.75" header="0.3" footer="0.3"/>
  <pageSetup scale="50" fitToHeight="0" orientation="landscape" horizontalDpi="1200" verticalDpi="1200" r:id="rId1"/>
  <headerFooter alignWithMargins="0">
    <oddHeader>&amp;C&amp;"Times New Roman,обычный"&amp;14 13&amp;R&amp;"Times New Roman,обычный"&amp;14Продовження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'Фінплан - зведені показники'!Область_печати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Омелич Олександр</cp:lastModifiedBy>
  <cp:lastPrinted>2015-12-04T10:39:14Z</cp:lastPrinted>
  <dcterms:created xsi:type="dcterms:W3CDTF">2003-03-13T16:00:22Z</dcterms:created>
  <dcterms:modified xsi:type="dcterms:W3CDTF">2015-12-07T09:56:47Z</dcterms:modified>
</cp:coreProperties>
</file>