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725" windowHeight="11010" activeTab="0"/>
  </bookViews>
  <sheets>
    <sheet name="Лист1" sheetId="1" r:id="rId1"/>
    <sheet name="Лист2" sheetId="2" r:id="rId2"/>
  </sheets>
  <definedNames>
    <definedName name="AS">'Лист1'!$AT$163</definedName>
    <definedName name="AT">'Лист1'!$AJ$164</definedName>
    <definedName name="_xlnm.Print_Area" localSheetId="0">'Лист1'!$A$1:$AU$325</definedName>
  </definedNames>
  <calcPr fullCalcOnLoad="1"/>
</workbook>
</file>

<file path=xl/sharedStrings.xml><?xml version="1.0" encoding="utf-8"?>
<sst xmlns="http://schemas.openxmlformats.org/spreadsheetml/2006/main" count="554" uniqueCount="390">
  <si>
    <t>Основні фінансові показники підприємства</t>
  </si>
  <si>
    <t>I. Формування прибутку підприємства</t>
  </si>
  <si>
    <t>Код рядка</t>
  </si>
  <si>
    <t>У тому числі за кварталами</t>
  </si>
  <si>
    <t>I</t>
  </si>
  <si>
    <t>квартал</t>
  </si>
  <si>
    <t>II</t>
  </si>
  <si>
    <t>III</t>
  </si>
  <si>
    <t>IV</t>
  </si>
  <si>
    <t>Доходи</t>
  </si>
  <si>
    <t>Дохід (виручка) від реалізації продукції (товарів, робіт, послуг)</t>
  </si>
  <si>
    <t>-</t>
  </si>
  <si>
    <t>Податок на додану вартість</t>
  </si>
  <si>
    <t>Акцизний збір</t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</si>
  <si>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</si>
  <si>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</si>
  <si>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Витрати</t>
  </si>
  <si>
    <t>Адміністративні витрати, усього, у тому числі:</t>
  </si>
  <si>
    <t>014/1</t>
  </si>
  <si>
    <t>витрати на страхові послуги</t>
  </si>
  <si>
    <t>014/3</t>
  </si>
  <si>
    <t>витрати на аудиторські послуги</t>
  </si>
  <si>
    <t>014/4</t>
  </si>
  <si>
    <t>014/5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</si>
  <si>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</si>
  <si>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</si>
  <si>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</si>
  <si>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</si>
  <si>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</si>
  <si>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</si>
  <si>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</si>
  <si>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</si>
  <si>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</si>
  <si>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</si>
  <si>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</si>
  <si>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</si>
  <si>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</si>
  <si>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Х</t>
  </si>
  <si>
    <t>у тому числі:</t>
  </si>
  <si>
    <t>037/7</t>
  </si>
  <si>
    <t>040/2</t>
  </si>
  <si>
    <t>(посада)</t>
  </si>
  <si>
    <t>(підпис)</t>
  </si>
  <si>
    <t>(ініціали, прізвище)</t>
  </si>
  <si>
    <t xml:space="preserve">Таблиця 1 </t>
  </si>
  <si>
    <t>Елементи операційних витрат</t>
  </si>
  <si>
    <t>Матеріальні затрати, у тому числі:</t>
  </si>
  <si>
    <t>001/1</t>
  </si>
  <si>
    <t>001/2</t>
  </si>
  <si>
    <t>Витрати на оплату праці</t>
  </si>
  <si>
    <t>Відрахування на соціальні заходи</t>
  </si>
  <si>
    <t>Амортизація</t>
  </si>
  <si>
    <t>Операційні витрати, усього</t>
  </si>
  <si>
    <t xml:space="preserve">Таблиця 2 </t>
  </si>
  <si>
    <t>Капітальні інвестиції</t>
  </si>
  <si>
    <t>Капітальні інвестиції, усього, у тому числі:</t>
  </si>
  <si>
    <t>капітальне будівництво</t>
  </si>
  <si>
    <t>001/3</t>
  </si>
  <si>
    <t>001/4</t>
  </si>
  <si>
    <t>001/5</t>
  </si>
  <si>
    <t>капітальний ремонт</t>
  </si>
  <si>
    <t>001/6</t>
  </si>
  <si>
    <t xml:space="preserve">Таблиця 3 </t>
  </si>
  <si>
    <t>Коефіцієнтний аналіз</t>
  </si>
  <si>
    <t>Примітки</t>
  </si>
  <si>
    <t>Характеризує ефективність використання активів підприємства</t>
  </si>
  <si>
    <t>&gt; 0</t>
  </si>
  <si>
    <t>Характеризує ефективність господарської діяльності підприємства</t>
  </si>
  <si>
    <t>0,2 - 0,35 та більше</t>
  </si>
  <si>
    <t>Характеризує частину поточних зобов'язань, яка може бути сплачена негайно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</si>
  <si>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</si>
  <si>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</si>
  <si>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</si>
  <si>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</si>
  <si>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</si>
  <si>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Відображає незалежність підприємства від залучених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</si>
  <si>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&lt; 100 %</t>
  </si>
  <si>
    <t>Показує відносний приріст (зменшення) зобов'язань підприємства та його залежність від позикових коштів</t>
  </si>
  <si>
    <t>Характеризує інвестиційну політику підприємства</t>
  </si>
  <si>
    <t xml:space="preserve">Таблиця 5 </t>
  </si>
  <si>
    <t>ІНФОРМАЦІЯ</t>
  </si>
  <si>
    <t xml:space="preserve">1. Дані про підприємство, персонал та фонд оплати праці </t>
  </si>
  <si>
    <t xml:space="preserve">загальна інформація про підприємство (резюме); </t>
  </si>
  <si>
    <t>Види діяльності (указати всі види діяльності)</t>
  </si>
  <si>
    <t>Питома вага в загальному обсязі реалізації (у %)</t>
  </si>
  <si>
    <t>за минулий рік</t>
  </si>
  <si>
    <t>за плановий рік</t>
  </si>
  <si>
    <t>Назва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</si>
  <si>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</si>
  <si>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</si>
  <si>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</si>
  <si>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Забезпечення</t>
  </si>
  <si>
    <t>Усього</t>
  </si>
  <si>
    <t>Зобов'язання</t>
  </si>
  <si>
    <t>План по залученню коштів</t>
  </si>
  <si>
    <t>План по поверненню коштів</t>
  </si>
  <si>
    <t>Плановий рік, усього</t>
  </si>
  <si>
    <t>Пояснення та обґрунтування до запланованого рівня доходів/витрат</t>
  </si>
  <si>
    <t>Дохід від участі в капіталі</t>
  </si>
  <si>
    <t>надзвичайні доходи (відшкодування збитків від надзвичайних ситуацій, стихійного лиха, пожеж, техногенних аварій тощо)</t>
  </si>
  <si>
    <t>Собівартість реалізованої продукції (товарів, робіт та послуг), усього, у тому числі:</t>
  </si>
  <si>
    <t>013/1</t>
  </si>
  <si>
    <t>013/2</t>
  </si>
  <si>
    <t>013/3</t>
  </si>
  <si>
    <t>витрати на оплату праці</t>
  </si>
  <si>
    <t>013/4</t>
  </si>
  <si>
    <t>відрахування на соціальні заходи</t>
  </si>
  <si>
    <t>амортизація основних засобів і нематеріальних активів</t>
  </si>
  <si>
    <t>013/6</t>
  </si>
  <si>
    <t>013/7</t>
  </si>
  <si>
    <t>Інші адміністративні витрати, усього, у тому числі:</t>
  </si>
  <si>
    <t>витрати на службові відрядження</t>
  </si>
  <si>
    <t>витрати на зв'язок</t>
  </si>
  <si>
    <t>014/5/2</t>
  </si>
  <si>
    <t>014/5/3</t>
  </si>
  <si>
    <t>014/5/4</t>
  </si>
  <si>
    <t>014/5/5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</si>
  <si>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</si>
  <si>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</si>
  <si>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</si>
  <si>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</si>
  <si>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</si>
  <si>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>організаційно-технічні послуги</t>
  </si>
  <si>
    <t>014/5/9</t>
  </si>
  <si>
    <t>консультаційні та інформаційні послуги</t>
  </si>
  <si>
    <t>014/5/10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</si>
  <si>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</si>
  <si>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</si>
  <si>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</si>
  <si>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</si>
  <si>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</si>
  <si>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>витрати на підвищення кваліфікації та перепідготовку кадрів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</si>
  <si>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</si>
  <si>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</si>
  <si>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</si>
  <si>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витрати на поліпшення основних фондів</t>
  </si>
  <si>
    <t>014/5/15/1</t>
  </si>
  <si>
    <t>Витрати на збут, усього,</t>
  </si>
  <si>
    <t>Витрати на рекламу</t>
  </si>
  <si>
    <t>015/1</t>
  </si>
  <si>
    <t>015/2</t>
  </si>
  <si>
    <t>Інші операційні витрати, усього,</t>
  </si>
  <si>
    <t>витрати на благодійну допомогу</t>
  </si>
  <si>
    <t>016/1</t>
  </si>
  <si>
    <t>відрахування до резерву сумнівних боргів</t>
  </si>
  <si>
    <t>016/2</t>
  </si>
  <si>
    <t>відрахування до недержавних пенсійних фондів</t>
  </si>
  <si>
    <t>016/3</t>
  </si>
  <si>
    <t>016/4</t>
  </si>
  <si>
    <t>Втрати від участі в капіталі</t>
  </si>
  <si>
    <t>N з/п</t>
  </si>
  <si>
    <t>Марка</t>
  </si>
  <si>
    <t>Рік придбання</t>
  </si>
  <si>
    <t>Витрати, усього</t>
  </si>
  <si>
    <t>у тому числі за їх видами:</t>
  </si>
  <si>
    <t>Оплата праці</t>
  </si>
  <si>
    <t>Інші витрати</t>
  </si>
  <si>
    <t>8. Інформація про проекти, під які планується залучити кредитні кошти</t>
  </si>
  <si>
    <t xml:space="preserve">Додаткова інформація має включати результати аналізу фінансово-господарської діяльності підприємства за попередній рік, показники господарської діяльності та розвитку підприємства в поточному році та на плановий рік, цінову політику підприємства. </t>
  </si>
  <si>
    <r>
      <t xml:space="preserve">Інші непрямі податки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</si>
  <si>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</si>
  <si>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</si>
  <si>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доходи </t>
    </r>
    <r>
      <rPr>
        <i/>
        <sz val="10"/>
        <color indexed="8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</si>
  <si>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0"/>
        <color indexed="8"/>
        <rFont val="Times New Roman"/>
        <family val="1"/>
      </rPr>
      <t xml:space="preserve"> (розшифрувати)</t>
    </r>
  </si>
  <si>
    <r>
      <t xml:space="preserve">Витрати на збут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</si>
  <si>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</si>
  <si>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0"/>
        <color indexed="8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</si>
  <si>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0"/>
        <color indexed="8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</si>
  <si>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0"/>
        <color indexed="8"/>
        <rFont val="Times New Roman"/>
        <family val="1"/>
      </rPr>
      <t>(розшифрувати)</t>
    </r>
  </si>
  <si>
    <t xml:space="preserve">(назва підприємства) </t>
  </si>
  <si>
    <r>
      <t xml:space="preserve">Інші витрати </t>
    </r>
    <r>
      <rPr>
        <i/>
        <sz val="10"/>
        <color indexed="8"/>
        <rFont val="Times New Roman"/>
        <family val="1"/>
      </rPr>
      <t>(розшифрувати</t>
    </r>
    <r>
      <rPr>
        <sz val="10"/>
        <color indexed="8"/>
        <rFont val="Times New Roman"/>
        <family val="1"/>
      </rPr>
      <t>)</t>
    </r>
  </si>
  <si>
    <r>
      <t>(розшифрувати</t>
    </r>
    <r>
      <rPr>
        <sz val="10"/>
        <color indexed="8"/>
        <rFont val="Times New Roman"/>
        <family val="1"/>
      </rPr>
      <t>)</t>
    </r>
  </si>
  <si>
    <r>
      <t xml:space="preserve">Інші фонди </t>
    </r>
    <r>
      <rPr>
        <i/>
        <sz val="10"/>
        <color indexed="8"/>
        <rFont val="Times New Roman"/>
        <family val="1"/>
      </rPr>
      <t>(розшифрувати</t>
    </r>
    <r>
      <rPr>
        <sz val="10"/>
        <color indexed="8"/>
        <rFont val="Times New Roman"/>
        <family val="1"/>
      </rPr>
      <t>)</t>
    </r>
  </si>
  <si>
    <r>
      <t xml:space="preserve">Інші цілі розподілу чистого прибутку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</si>
  <si>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податки 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</si>
  <si>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платежі </t>
    </r>
    <r>
      <rPr>
        <i/>
        <sz val="10"/>
        <color indexed="8"/>
        <rFont val="Times New Roman"/>
        <family val="1"/>
      </rPr>
      <t>(розшифрувати)</t>
    </r>
  </si>
  <si>
    <t>Плановий рік
(усього)</t>
  </si>
  <si>
    <t>на 01.04 факту поточ-
ного року</t>
  </si>
  <si>
    <t>на 01.01 факту поточ-
ного року</t>
  </si>
  <si>
    <t>на 01.10 факту мину-
лого року</t>
  </si>
  <si>
    <t>на 01.07 факту мину-
лого року</t>
  </si>
  <si>
    <t>на 01.04 факту мину-
лого року</t>
  </si>
  <si>
    <t>на 01.01 факту мину-
лого року</t>
  </si>
  <si>
    <t>Коефіцієнт рентабельності активів (чистий прибуток / вартість активів)
ф. 2 р. 220 / ф. 1 р. 280</t>
  </si>
  <si>
    <t>Коефіцієнт рентабельності діяльності (чистий прибуток / чистий дохід)
ф. 2 р. 220 / ф. 2 р. 035</t>
  </si>
  <si>
    <t>Коефіцієнт абсолютної ліквідності (грошові кошти / поточні зобов'язання)
ф. 1 р. 230 + р. 240) / ф. 1 р. 620</t>
  </si>
  <si>
    <t>Коефіцієнт поточної ліквідності (покриття) (оборотні активи / поточні зобов'язання)
ф. 1 р. 260 / ф. 1 р. 620</t>
  </si>
  <si>
    <t>Коефіцієнт фінансової стійкості (власний капітал / (довгострокові зобов'язання + поточні зобов'язання))
(ф. 1 р. 380 + р. 430) / (ф. 1 р. 480 + р. 620)</t>
  </si>
  <si>
    <t>Коефіцієнт фінансової незалежності (автономії) (власний капітал / пасиви)
(ф. 1 р. 380 + р. 430) / ф. 1 р. 640</t>
  </si>
  <si>
    <t>Коефіцієнт заборгованості (залучений капітал /власний капітал)
(ф. 1 р. 480 + р. 620) / (ф. 1 р. 380 + р. 430)</t>
  </si>
  <si>
    <t>Зменшення/приріст зобов'язань (зобов'язання на дату розрахунку / зобов'язання на відповідну дату попереднього року), %
ф. 1 р. 480 + р. 620</t>
  </si>
  <si>
    <t>Коефіцієнт зносу основних засобів (сума зносу / первісну вартість основних засобів)
(ф. 1 р. 032 / ф. 1 р. 031)</t>
  </si>
  <si>
    <t>Норма-тивне значен-ня</t>
  </si>
  <si>
    <t>Показує достатність ресурсів підприємства, які можуть бути використані для погашення його поточних зобов'язань. Нормативним значенням для цього показника є 
&gt; 1 - 1,5</t>
  </si>
  <si>
    <t>Дата видачі/
погашення (графік)</t>
  </si>
  <si>
    <t>Заборгованість за кредитами на початок
____ року</t>
  </si>
  <si>
    <t>Заборгованість за кредитами на кінець
____ року</t>
  </si>
  <si>
    <r>
      <t xml:space="preserve">Довгострокові кредити, усього:
</t>
    </r>
    <r>
      <rPr>
        <i/>
        <sz val="10"/>
        <color indexed="8"/>
        <rFont val="Times New Roman"/>
        <family val="1"/>
      </rPr>
      <t>у тому числі: (розшифрувати)</t>
    </r>
  </si>
  <si>
    <r>
      <t xml:space="preserve">Короткострокові кредити, усього:
</t>
    </r>
    <r>
      <rPr>
        <i/>
        <sz val="10"/>
        <color indexed="8"/>
        <rFont val="Times New Roman"/>
        <family val="1"/>
      </rPr>
      <t>у тому числі (розшифрувати)</t>
    </r>
  </si>
  <si>
    <r>
      <t xml:space="preserve">Інші фінансові зобов'язання, усього:
</t>
    </r>
    <r>
      <rPr>
        <i/>
        <sz val="10"/>
        <color indexed="8"/>
        <rFont val="Times New Roman"/>
        <family val="1"/>
      </rPr>
      <t>у тому числі (розшифрувати)</t>
    </r>
  </si>
  <si>
    <r>
      <t xml:space="preserve">Інші напрями податку
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</si>
  <si>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відрахування з доходу
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</si>
  <si>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операційні доходи
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</si>
  <si>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фінансові доходи
</t>
    </r>
    <r>
      <rPr>
        <i/>
        <sz val="10"/>
        <color indexed="8"/>
        <rFont val="Times New Roman"/>
        <family val="1"/>
      </rPr>
      <t>(розшифрувати)</t>
    </r>
  </si>
  <si>
    <t>Ціль викорис-тання</t>
  </si>
  <si>
    <t>Мате-
ріальні витрати</t>
  </si>
  <si>
    <t>Відраху-
вання на соціальні заходи</t>
  </si>
  <si>
    <t>Аморти-
зація</t>
  </si>
  <si>
    <t>амортизація основних засобів і нематеріальних активів загаль-ногосподарського призначення</t>
  </si>
  <si>
    <t>Збіль-шення</t>
  </si>
  <si>
    <t>Змен-шення</t>
  </si>
  <si>
    <t>Заборгова-
ність на останню дату</t>
  </si>
  <si>
    <r>
      <t xml:space="preserve">інші операційні витрати
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</si>
  <si>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інші витрати на збут
</t>
    </r>
    <r>
      <rPr>
        <i/>
        <sz val="10"/>
        <color indexed="8"/>
        <rFont val="Times New Roman"/>
        <family val="1"/>
      </rPr>
      <t>(розшифрувати)</t>
    </r>
  </si>
  <si>
    <r>
      <t xml:space="preserve">Фінансові витрати
</t>
    </r>
    <r>
      <rPr>
        <i/>
        <sz val="10"/>
        <color indexed="8"/>
        <rFont val="Times New Roman"/>
        <family val="1"/>
      </rPr>
      <t>(розшифрувати)</t>
    </r>
  </si>
  <si>
    <t>Надзвичайні витрати
(невідшкодовані збитки)</t>
  </si>
  <si>
    <t>витрати на операційну оренду ос-новних засобів та роялті, що ма-ють загальногосподарське призначення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</si>
  <si>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</si>
  <si>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</si>
  <si>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</si>
  <si>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</si>
  <si>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</si>
  <si>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</si>
  <si>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</si>
  <si>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</si>
  <si>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</si>
  <si>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</si>
  <si>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</si>
  <si>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</si>
  <si>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</si>
  <si>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</si>
  <si>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</si>
  <si>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</si>
  <si>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</si>
  <si>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</si>
  <si>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</si>
  <si>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</si>
  <si>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</si>
  <si>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</si>
  <si>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</si>
  <si>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</si>
  <si>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</si>
  <si>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</si>
  <si>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</si>
  <si>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</si>
  <si>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034</t>
  </si>
  <si>
    <t>035</t>
  </si>
  <si>
    <t>Додаток</t>
  </si>
  <si>
    <t>ЗАТВЕРДЖЕНО</t>
  </si>
  <si>
    <t>Черкаської міської ради</t>
  </si>
  <si>
    <t>рішення виконавчого комітету</t>
  </si>
  <si>
    <t>від____________ №______</t>
  </si>
  <si>
    <t>3. Діючі фінансові зобов'язання підприємства</t>
  </si>
  <si>
    <t>4. Інформація щодо отримання та повернення залучених коштів</t>
  </si>
  <si>
    <t>5. Аналіз окремих статей фінансового плану</t>
  </si>
  <si>
    <t>6. Витрати на утримання транспорту (у складі адміністративних витрат)</t>
  </si>
  <si>
    <t>7. Звіт про використання бюджетних коштів</t>
  </si>
  <si>
    <t>Назва обєкту</t>
  </si>
  <si>
    <t>КТКВК</t>
  </si>
  <si>
    <t>КЕКВ</t>
  </si>
  <si>
    <t>Фінансування</t>
  </si>
  <si>
    <t>Касові видатки</t>
  </si>
  <si>
    <t>Загальна сума:</t>
  </si>
  <si>
    <t>9. Інша додаткова інформація по підприємству</t>
  </si>
  <si>
    <t>Відрахування частини чистого прибутку до міського бюджету</t>
  </si>
  <si>
    <t>Разом</t>
  </si>
  <si>
    <t xml:space="preserve">
100 %</t>
  </si>
  <si>
    <t>витрати на папір та друк інформаційного вісника "Місто"</t>
  </si>
  <si>
    <t>витрати на папір та друк журналу "Живи в Черкасах"</t>
  </si>
  <si>
    <t>опалення</t>
  </si>
  <si>
    <t>електроенергія</t>
  </si>
  <si>
    <t>004/1</t>
  </si>
  <si>
    <t>004/2</t>
  </si>
  <si>
    <t>004/3</t>
  </si>
  <si>
    <t>водопостачання та водовідведення</t>
  </si>
  <si>
    <t>Прибирання приміщення</t>
  </si>
  <si>
    <t>Охоронна та пожежна сигналізація</t>
  </si>
  <si>
    <t>Витрати на зв'язок</t>
  </si>
  <si>
    <t>Комунальне підприємство "Муніципальне інформаційне агентство "Черкаси" Черкаської міської ради</t>
  </si>
  <si>
    <t>013/8</t>
  </si>
  <si>
    <t>013/9</t>
  </si>
  <si>
    <t>013/10</t>
  </si>
  <si>
    <t>прибирання приміщення</t>
  </si>
  <si>
    <t>охоронна та пожежна сигналізація</t>
  </si>
  <si>
    <t>013/11</t>
  </si>
  <si>
    <t>013/12</t>
  </si>
  <si>
    <t>013/13</t>
  </si>
  <si>
    <t>013/14</t>
  </si>
  <si>
    <t>013/15</t>
  </si>
  <si>
    <t>013/16</t>
  </si>
  <si>
    <t>придбання канцтоварів та паперу</t>
  </si>
  <si>
    <t>4</t>
  </si>
  <si>
    <t>5</t>
  </si>
  <si>
    <t>6</t>
  </si>
  <si>
    <t>7</t>
  </si>
  <si>
    <t>8</t>
  </si>
  <si>
    <t>- від комерційної діяльності</t>
  </si>
  <si>
    <t>- від державного бюджету</t>
  </si>
  <si>
    <t>- від місцевого бюджету</t>
  </si>
  <si>
    <r>
      <t xml:space="preserve">Комунальні послуги, </t>
    </r>
    <r>
      <rPr>
        <b/>
        <sz val="8"/>
        <color indexed="8"/>
        <rFont val="Times New Roman"/>
        <family val="1"/>
      </rPr>
      <t>в тому числі:</t>
    </r>
  </si>
  <si>
    <t>придбання (виготовлення) основних засобів, в т. ч.:</t>
  </si>
  <si>
    <t>Оренда прміщення</t>
  </si>
  <si>
    <t>Рекламні послуги</t>
  </si>
  <si>
    <t>Інформаційні послуги</t>
  </si>
  <si>
    <t>Оренда приміщення</t>
  </si>
  <si>
    <t>013/17</t>
  </si>
  <si>
    <t>013/18</t>
  </si>
  <si>
    <t xml:space="preserve">   </t>
  </si>
  <si>
    <t>180409</t>
  </si>
  <si>
    <t>120400</t>
  </si>
  <si>
    <t>1310</t>
  </si>
  <si>
    <t xml:space="preserve">2410  </t>
  </si>
  <si>
    <t>Необоротні активи в т.ч.</t>
  </si>
  <si>
    <t>компл.комп.техніки</t>
  </si>
  <si>
    <t>Відеопрогравач</t>
  </si>
  <si>
    <t>Оплата послуг з програмуван.</t>
  </si>
  <si>
    <t>2410</t>
  </si>
  <si>
    <t>Цільове фінансування</t>
  </si>
  <si>
    <t>Капітальні інвестиції всього</t>
  </si>
  <si>
    <t>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</si>
  <si>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</si>
  <si>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</si>
  <si>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акцизний збір</t>
  </si>
  <si>
    <t>ПДВ, що підлягає сплаті до бюджету за підсумками звітного періоду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</si>
  <si>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</si>
  <si>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</si>
  <si>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 xml:space="preserve">до державних цільових фондів
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</si>
  <si>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</si>
  <si>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</si>
  <si>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</si>
  <si>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внески до фондів соціального страхування</t>
  </si>
  <si>
    <t>Інші обов'язкові платежі, у тому числі:</t>
  </si>
  <si>
    <t>місцеві податки та збори</t>
  </si>
  <si>
    <t>інші платежі (розшифрувати)</t>
  </si>
  <si>
    <t>_____________________</t>
  </si>
  <si>
    <t>037</t>
  </si>
  <si>
    <t>037/1</t>
  </si>
  <si>
    <t>037/2</t>
  </si>
  <si>
    <t>037/3</t>
  </si>
  <si>
    <t>038</t>
  </si>
  <si>
    <t>038/1</t>
  </si>
  <si>
    <t>038/2</t>
  </si>
  <si>
    <t>038/3</t>
  </si>
  <si>
    <t>039</t>
  </si>
  <si>
    <t>039/1</t>
  </si>
  <si>
    <t>039/2</t>
  </si>
  <si>
    <t>040</t>
  </si>
  <si>
    <t>040/1</t>
  </si>
  <si>
    <t>0,00</t>
  </si>
  <si>
    <t>58.14. Видання журналів і періодичних видань</t>
  </si>
  <si>
    <t>63.11.Оброблення даних,розміщення інформації  на веб-вузлах і пов'язана з ними діяльність</t>
  </si>
  <si>
    <t>Танспортування,експедитування друк.видань</t>
  </si>
  <si>
    <t>Придбання канцтоварів , паперу та витратних матеріалів</t>
  </si>
  <si>
    <t>Витрати на Інтернет</t>
  </si>
  <si>
    <t>Програмне забезпечення</t>
  </si>
  <si>
    <t>Інші фінансові доходи</t>
  </si>
  <si>
    <t>витрати, пов'язані з використанням службових автомобілів (Паливно-мастильні матеріали)</t>
  </si>
  <si>
    <t>Інформаційні витрати</t>
  </si>
  <si>
    <t>Придбання канцтоварів,паперу та витратних матеріалів</t>
  </si>
  <si>
    <t>013/5</t>
  </si>
  <si>
    <t>014/1/1</t>
  </si>
  <si>
    <t>Витрати на розповсюдження інформаційного вісника "Місто"</t>
  </si>
  <si>
    <t>Витрати на розповсюдження журналу "Живи в Черкасах"</t>
  </si>
  <si>
    <t>Кошти отримані з ФСС з ТВП на виплату лікарняних</t>
  </si>
  <si>
    <r>
      <t xml:space="preserve">Інші доходи </t>
    </r>
    <r>
      <rPr>
        <i/>
        <sz val="10"/>
        <color indexed="8"/>
        <rFont val="Times New Roman"/>
        <family val="1"/>
      </rPr>
      <t>(розшифрувати) визнання доходом амортиз.,нараховану на безоплатно отримані ОЗ)</t>
    </r>
  </si>
  <si>
    <t>,</t>
  </si>
  <si>
    <t>013/19</t>
  </si>
  <si>
    <t>013/20</t>
  </si>
  <si>
    <t>Адміністративні витрати</t>
  </si>
  <si>
    <t>юридичні послуги( аудит)</t>
  </si>
  <si>
    <t>придбання (створення) необоротних активів</t>
  </si>
  <si>
    <t>Придбання (виготовлення) інших необоротних матеріальних активів</t>
  </si>
  <si>
    <t>Модернізація,модифікація(добудова,дообладнання,реконструкція)основних засобів</t>
  </si>
  <si>
    <t>О.І.Кретова</t>
  </si>
  <si>
    <t>380,78</t>
  </si>
  <si>
    <t>Плановий показник чистого доходу (виручки) від реалізації продукції (товарів, робіт, послуг) на 2015 рік</t>
  </si>
  <si>
    <r>
      <t xml:space="preserve">Інші адміністративні витрати </t>
    </r>
    <r>
      <rPr>
        <i/>
        <sz val="10"/>
        <color indexed="8"/>
        <rFont val="Times New Roman"/>
        <family val="1"/>
      </rPr>
      <t>Курсове навчання ,підвищення кваліфікації працівників</t>
    </r>
  </si>
  <si>
    <t>Курсове навчання ,підвищення кваліфікації працівників</t>
  </si>
  <si>
    <t>до фінансового плану на 2015 рік</t>
  </si>
  <si>
    <t>ФІНАНСОВИЙ ПЛАН КОМУНАЛЬНОГО ПІДПРИЄМСТВА "МУНІЦИПАЛЬНЕ ІНФОРМАЦІЙНЕ АГЕНТСТВО "ЧЕРКАСИ" ЧЕРКАСЬКОЇ МІСЬКОЇ РАДИ                                 НА 2015 РІК</t>
  </si>
  <si>
    <t>Розвиток і обслуговування сайту</t>
  </si>
  <si>
    <t>Розвиток і обслуговування  сайту</t>
  </si>
  <si>
    <t>Прогнозований факт минулого року</t>
  </si>
  <si>
    <t xml:space="preserve">Чистий дохід (виручка) від реалізації продукції (товарів, робіт, послуг), </t>
  </si>
  <si>
    <t>Факт минулого року</t>
  </si>
  <si>
    <t>Фактичний показник отриманого чистого доходу (виручки) від реалізації продукції (товарів, робіт, послуг) за минулий 2014 рік</t>
  </si>
  <si>
    <t>Фонд оплати праці 366,4 тис. гривень.</t>
  </si>
  <si>
    <t>Середньомісячна заробітна плата 2775,8 гривень</t>
  </si>
  <si>
    <t xml:space="preserve">Середньооблікова кількість усіх працівників у еквіваленті повної зайнятості 11 осіб,фонд заробітної плати в 2015 році заплановано у сумі 366,4 тис.грн. Витрати  на розрахунки з  працівниками з 01.01.2015 р. плануються на підставі штатного розпису,  в якому приведена у відповідність до чинного законодавства і до Галузевої угоди між державним комітетом телебачення і радіомовлення України та ЦК профспілки працівників культури на 2011-2015 роки(виписка із Галузевої угоди та штатний розпис додається) величина окладів та надбавок працівникам підприємства. </t>
  </si>
  <si>
    <t>Т.в.о.директора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</si>
</sst>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0"/>
    <numFmt numFmtId="186" formatCode="#,##0.000"/>
  </numFmts>
  <fonts count="51">
    <font>
      <sz val="10"/>
      <name val="Times New Roman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theme="0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 horizontal="center" vertical="top" wrapText="1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2" fontId="8" fillId="33" borderId="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0" xfId="0" applyNumberFormat="1" applyFont="1" applyFill="1" applyAlignment="1">
      <alignment/>
    </xf>
    <xf numFmtId="49" fontId="3" fillId="33" borderId="13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9" fillId="33" borderId="13" xfId="0" applyNumberFormat="1" applyFont="1" applyFill="1" applyBorder="1" applyAlignment="1">
      <alignment horizontal="center" vertical="top" wrapText="1"/>
    </xf>
    <xf numFmtId="2" fontId="9" fillId="33" borderId="13" xfId="0" applyNumberFormat="1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6" xfId="0" applyNumberFormat="1" applyFont="1" applyFill="1" applyBorder="1" applyAlignment="1">
      <alignment horizontal="center" vertical="top" wrapText="1"/>
    </xf>
    <xf numFmtId="2" fontId="9" fillId="33" borderId="14" xfId="0" applyNumberFormat="1" applyFont="1" applyFill="1" applyBorder="1" applyAlignment="1">
      <alignment vertical="top" wrapText="1"/>
    </xf>
    <xf numFmtId="2" fontId="9" fillId="33" borderId="17" xfId="0" applyNumberFormat="1" applyFont="1" applyFill="1" applyBorder="1" applyAlignment="1">
      <alignment vertical="top" wrapText="1"/>
    </xf>
    <xf numFmtId="2" fontId="9" fillId="33" borderId="18" xfId="0" applyNumberFormat="1" applyFont="1" applyFill="1" applyBorder="1" applyAlignment="1">
      <alignment horizontal="center" vertical="top" wrapText="1"/>
    </xf>
    <xf numFmtId="2" fontId="9" fillId="33" borderId="13" xfId="0" applyNumberFormat="1" applyFont="1" applyFill="1" applyBorder="1" applyAlignment="1">
      <alignment vertical="top" wrapText="1"/>
    </xf>
    <xf numFmtId="2" fontId="9" fillId="33" borderId="19" xfId="0" applyNumberFormat="1" applyFont="1" applyFill="1" applyBorder="1" applyAlignment="1">
      <alignment vertical="top" wrapText="1"/>
    </xf>
    <xf numFmtId="4" fontId="9" fillId="33" borderId="16" xfId="0" applyNumberFormat="1" applyFont="1" applyFill="1" applyBorder="1" applyAlignment="1">
      <alignment vertical="top" wrapText="1"/>
    </xf>
    <xf numFmtId="2" fontId="9" fillId="33" borderId="15" xfId="0" applyNumberFormat="1" applyFont="1" applyFill="1" applyBorder="1" applyAlignment="1">
      <alignment vertical="top" wrapText="1"/>
    </xf>
    <xf numFmtId="2" fontId="9" fillId="33" borderId="16" xfId="0" applyNumberFormat="1" applyFont="1" applyFill="1" applyBorder="1" applyAlignment="1">
      <alignment vertical="top" wrapText="1"/>
    </xf>
    <xf numFmtId="2" fontId="9" fillId="33" borderId="18" xfId="0" applyNumberFormat="1" applyFont="1" applyFill="1" applyBorder="1" applyAlignment="1">
      <alignment vertical="top" wrapText="1"/>
    </xf>
    <xf numFmtId="2" fontId="9" fillId="33" borderId="14" xfId="0" applyNumberFormat="1" applyFont="1" applyFill="1" applyBorder="1" applyAlignment="1">
      <alignment horizontal="center" vertical="top" wrapText="1"/>
    </xf>
    <xf numFmtId="2" fontId="9" fillId="33" borderId="15" xfId="0" applyNumberFormat="1" applyFont="1" applyFill="1" applyBorder="1" applyAlignment="1">
      <alignment horizontal="center" vertical="top" wrapText="1"/>
    </xf>
    <xf numFmtId="2" fontId="9" fillId="33" borderId="16" xfId="0" applyNumberFormat="1" applyFont="1" applyFill="1" applyBorder="1" applyAlignment="1">
      <alignment horizontal="center" vertical="top" wrapText="1"/>
    </xf>
    <xf numFmtId="4" fontId="0" fillId="33" borderId="20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vertical="top" wrapText="1"/>
    </xf>
    <xf numFmtId="4" fontId="0" fillId="33" borderId="21" xfId="0" applyNumberFormat="1" applyFont="1" applyFill="1" applyBorder="1" applyAlignment="1">
      <alignment horizontal="center" vertical="top" wrapText="1"/>
    </xf>
    <xf numFmtId="2" fontId="0" fillId="33" borderId="14" xfId="0" applyNumberFormat="1" applyFont="1" applyFill="1" applyBorder="1" applyAlignment="1">
      <alignment vertical="top" wrapText="1"/>
    </xf>
    <xf numFmtId="2" fontId="0" fillId="33" borderId="17" xfId="0" applyNumberFormat="1" applyFont="1" applyFill="1" applyBorder="1" applyAlignment="1">
      <alignment vertical="top" wrapText="1"/>
    </xf>
    <xf numFmtId="2" fontId="0" fillId="33" borderId="18" xfId="0" applyNumberFormat="1" applyFont="1" applyFill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 vertical="top" wrapText="1"/>
    </xf>
    <xf numFmtId="2" fontId="0" fillId="33" borderId="19" xfId="0" applyNumberFormat="1" applyFont="1" applyFill="1" applyBorder="1" applyAlignment="1">
      <alignment vertical="top" wrapText="1"/>
    </xf>
    <xf numFmtId="4" fontId="9" fillId="33" borderId="22" xfId="0" applyNumberFormat="1" applyFont="1" applyFill="1" applyBorder="1" applyAlignment="1">
      <alignment vertical="top" wrapText="1"/>
    </xf>
    <xf numFmtId="4" fontId="9" fillId="33" borderId="11" xfId="0" applyNumberFormat="1" applyFont="1" applyFill="1" applyBorder="1" applyAlignment="1">
      <alignment vertical="top" wrapText="1"/>
    </xf>
    <xf numFmtId="2" fontId="9" fillId="33" borderId="22" xfId="0" applyNumberFormat="1" applyFont="1" applyFill="1" applyBorder="1" applyAlignment="1">
      <alignment vertical="top" wrapText="1"/>
    </xf>
    <xf numFmtId="2" fontId="9" fillId="33" borderId="11" xfId="0" applyNumberFormat="1" applyFont="1" applyFill="1" applyBorder="1" applyAlignment="1">
      <alignment vertical="top" wrapText="1"/>
    </xf>
    <xf numFmtId="2" fontId="9" fillId="33" borderId="23" xfId="0" applyNumberFormat="1" applyFont="1" applyFill="1" applyBorder="1" applyAlignment="1">
      <alignment vertical="top" wrapText="1"/>
    </xf>
    <xf numFmtId="2" fontId="9" fillId="33" borderId="24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vertical="top" wrapText="1"/>
    </xf>
    <xf numFmtId="2" fontId="9" fillId="33" borderId="25" xfId="0" applyNumberFormat="1" applyFont="1" applyFill="1" applyBorder="1" applyAlignment="1">
      <alignment vertical="top" wrapText="1"/>
    </xf>
    <xf numFmtId="2" fontId="9" fillId="33" borderId="26" xfId="0" applyNumberFormat="1" applyFont="1" applyFill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vertical="top" wrapText="1"/>
    </xf>
    <xf numFmtId="4" fontId="9" fillId="33" borderId="0" xfId="0" applyNumberFormat="1" applyFont="1" applyFill="1" applyBorder="1" applyAlignment="1">
      <alignment vertical="top" wrapText="1"/>
    </xf>
    <xf numFmtId="2" fontId="9" fillId="33" borderId="0" xfId="0" applyNumberFormat="1" applyFont="1" applyFill="1" applyBorder="1" applyAlignment="1">
      <alignment vertical="top" wrapText="1"/>
    </xf>
    <xf numFmtId="2" fontId="9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vertical="top" wrapText="1"/>
    </xf>
    <xf numFmtId="4" fontId="0" fillId="33" borderId="23" xfId="0" applyNumberFormat="1" applyFont="1" applyFill="1" applyBorder="1" applyAlignment="1">
      <alignment horizontal="center" vertical="top" wrapText="1"/>
    </xf>
    <xf numFmtId="4" fontId="0" fillId="33" borderId="22" xfId="0" applyNumberFormat="1" applyFont="1" applyFill="1" applyBorder="1" applyAlignment="1">
      <alignment horizontal="center" vertical="top" wrapText="1"/>
    </xf>
    <xf numFmtId="2" fontId="8" fillId="33" borderId="23" xfId="0" applyNumberFormat="1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justify"/>
    </xf>
    <xf numFmtId="4" fontId="1" fillId="33" borderId="23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top" wrapText="1"/>
    </xf>
    <xf numFmtId="2" fontId="9" fillId="33" borderId="22" xfId="0" applyNumberFormat="1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4" fontId="9" fillId="33" borderId="23" xfId="0" applyNumberFormat="1" applyFont="1" applyFill="1" applyBorder="1" applyAlignment="1">
      <alignment horizontal="center" vertical="top" wrapText="1"/>
    </xf>
    <xf numFmtId="4" fontId="9" fillId="33" borderId="22" xfId="0" applyNumberFormat="1" applyFont="1" applyFill="1" applyBorder="1" applyAlignment="1">
      <alignment horizontal="center" vertical="top" wrapText="1"/>
    </xf>
    <xf numFmtId="4" fontId="9" fillId="33" borderId="11" xfId="0" applyNumberFormat="1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0" fillId="33" borderId="23" xfId="0" applyNumberFormat="1" applyFont="1" applyFill="1" applyBorder="1" applyAlignment="1">
      <alignment horizontal="center" vertical="top" wrapText="1"/>
    </xf>
    <xf numFmtId="4" fontId="0" fillId="33" borderId="22" xfId="0" applyNumberFormat="1" applyFont="1" applyFill="1" applyBorder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wrapText="1"/>
    </xf>
    <xf numFmtId="2" fontId="8" fillId="33" borderId="23" xfId="0" applyNumberFormat="1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49" fontId="1" fillId="33" borderId="28" xfId="0" applyNumberFormat="1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2" fontId="1" fillId="33" borderId="23" xfId="0" applyNumberFormat="1" applyFont="1" applyFill="1" applyBorder="1" applyAlignment="1">
      <alignment horizontal="center" vertical="top" wrapText="1"/>
    </xf>
    <xf numFmtId="2" fontId="0" fillId="33" borderId="22" xfId="0" applyNumberFormat="1" applyFill="1" applyBorder="1" applyAlignment="1">
      <alignment horizontal="center" vertical="top" wrapText="1"/>
    </xf>
    <xf numFmtId="2" fontId="0" fillId="33" borderId="11" xfId="0" applyNumberForma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30" xfId="0" applyNumberFormat="1" applyFont="1" applyFill="1" applyBorder="1" applyAlignment="1">
      <alignment horizontal="center" vertical="top" wrapText="1"/>
    </xf>
    <xf numFmtId="2" fontId="0" fillId="33" borderId="22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3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32" xfId="0" applyNumberFormat="1" applyFont="1" applyFill="1" applyBorder="1" applyAlignment="1">
      <alignment horizontal="center" vertical="top" wrapText="1"/>
    </xf>
    <xf numFmtId="2" fontId="0" fillId="33" borderId="23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top" wrapText="1"/>
    </xf>
    <xf numFmtId="49" fontId="1" fillId="33" borderId="33" xfId="0" applyNumberFormat="1" applyFont="1" applyFill="1" applyBorder="1" applyAlignment="1">
      <alignment horizontal="center" vertical="top" wrapText="1"/>
    </xf>
    <xf numFmtId="49" fontId="1" fillId="33" borderId="34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2" fontId="9" fillId="34" borderId="29" xfId="0" applyNumberFormat="1" applyFont="1" applyFill="1" applyBorder="1" applyAlignment="1">
      <alignment horizontal="center" wrapText="1"/>
    </xf>
    <xf numFmtId="2" fontId="9" fillId="34" borderId="35" xfId="0" applyNumberFormat="1" applyFont="1" applyFill="1" applyBorder="1" applyAlignment="1">
      <alignment horizontal="center" wrapText="1"/>
    </xf>
    <xf numFmtId="2" fontId="9" fillId="34" borderId="26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center" vertical="top"/>
    </xf>
    <xf numFmtId="49" fontId="9" fillId="33" borderId="11" xfId="0" applyNumberFormat="1" applyFont="1" applyFill="1" applyBorder="1" applyAlignment="1">
      <alignment horizontal="center" vertical="top"/>
    </xf>
    <xf numFmtId="4" fontId="1" fillId="33" borderId="23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32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36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49" fontId="0" fillId="33" borderId="22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37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49" fontId="1" fillId="33" borderId="38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" fillId="33" borderId="28" xfId="0" applyNumberFormat="1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/>
    </xf>
    <xf numFmtId="49" fontId="1" fillId="33" borderId="39" xfId="0" applyNumberFormat="1" applyFont="1" applyFill="1" applyBorder="1" applyAlignment="1">
      <alignment vertical="top" wrapText="1"/>
    </xf>
    <xf numFmtId="49" fontId="1" fillId="33" borderId="37" xfId="0" applyNumberFormat="1" applyFont="1" applyFill="1" applyBorder="1" applyAlignment="1">
      <alignment vertical="top" wrapText="1"/>
    </xf>
    <xf numFmtId="49" fontId="11" fillId="33" borderId="38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2" fontId="8" fillId="33" borderId="27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Alignment="1">
      <alignment wrapText="1"/>
    </xf>
    <xf numFmtId="49" fontId="3" fillId="34" borderId="40" xfId="0" applyNumberFormat="1" applyFont="1" applyFill="1" applyBorder="1" applyAlignment="1">
      <alignment vertical="top" wrapText="1"/>
    </xf>
    <xf numFmtId="49" fontId="3" fillId="34" borderId="41" xfId="0" applyNumberFormat="1" applyFont="1" applyFill="1" applyBorder="1" applyAlignment="1">
      <alignment vertical="top" wrapText="1"/>
    </xf>
    <xf numFmtId="49" fontId="3" fillId="34" borderId="42" xfId="0" applyNumberFormat="1" applyFont="1" applyFill="1" applyBorder="1" applyAlignment="1">
      <alignment vertical="top" wrapText="1"/>
    </xf>
    <xf numFmtId="49" fontId="3" fillId="33" borderId="43" xfId="0" applyNumberFormat="1" applyFont="1" applyFill="1" applyBorder="1" applyAlignment="1">
      <alignment horizontal="center" vertical="top" wrapText="1"/>
    </xf>
    <xf numFmtId="49" fontId="3" fillId="33" borderId="44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9" fillId="34" borderId="29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wrapText="1"/>
    </xf>
    <xf numFmtId="49" fontId="9" fillId="33" borderId="22" xfId="0" applyNumberFormat="1" applyFont="1" applyFill="1" applyBorder="1" applyAlignment="1">
      <alignment wrapText="1"/>
    </xf>
    <xf numFmtId="49" fontId="9" fillId="33" borderId="11" xfId="0" applyNumberFormat="1" applyFont="1" applyFill="1" applyBorder="1" applyAlignment="1">
      <alignment wrapText="1"/>
    </xf>
    <xf numFmtId="49" fontId="3" fillId="33" borderId="38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28" xfId="0" applyNumberFormat="1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49" fontId="7" fillId="33" borderId="38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49" fontId="1" fillId="33" borderId="0" xfId="0" applyNumberFormat="1" applyFont="1" applyFill="1" applyAlignment="1">
      <alignment/>
    </xf>
    <xf numFmtId="49" fontId="9" fillId="33" borderId="22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vertical="top" wrapText="1"/>
    </xf>
    <xf numFmtId="49" fontId="1" fillId="33" borderId="2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wrapText="1"/>
    </xf>
    <xf numFmtId="49" fontId="0" fillId="33" borderId="11" xfId="0" applyNumberFormat="1" applyFont="1" applyFill="1" applyBorder="1" applyAlignment="1">
      <alignment wrapText="1"/>
    </xf>
    <xf numFmtId="0" fontId="0" fillId="33" borderId="22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49" fontId="3" fillId="33" borderId="45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vertical="top" wrapText="1"/>
    </xf>
    <xf numFmtId="49" fontId="1" fillId="33" borderId="28" xfId="0" applyNumberFormat="1" applyFont="1" applyFill="1" applyBorder="1" applyAlignment="1">
      <alignment wrapText="1"/>
    </xf>
    <xf numFmtId="49" fontId="1" fillId="33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49" fontId="1" fillId="33" borderId="28" xfId="0" applyNumberFormat="1" applyFont="1" applyFill="1" applyBorder="1" applyAlignment="1">
      <alignment horizontal="center" vertical="top" wrapText="1"/>
    </xf>
    <xf numFmtId="49" fontId="1" fillId="33" borderId="38" xfId="0" applyNumberFormat="1" applyFont="1" applyFill="1" applyBorder="1" applyAlignment="1">
      <alignment horizontal="center" vertical="top" wrapText="1"/>
    </xf>
    <xf numFmtId="49" fontId="3" fillId="34" borderId="40" xfId="0" applyNumberFormat="1" applyFont="1" applyFill="1" applyBorder="1" applyAlignment="1">
      <alignment horizontal="center" wrapText="1"/>
    </xf>
    <xf numFmtId="49" fontId="3" fillId="34" borderId="41" xfId="0" applyNumberFormat="1" applyFont="1" applyFill="1" applyBorder="1" applyAlignment="1">
      <alignment horizontal="center" wrapText="1"/>
    </xf>
    <xf numFmtId="49" fontId="3" fillId="34" borderId="42" xfId="0" applyNumberFormat="1" applyFont="1" applyFill="1" applyBorder="1" applyAlignment="1">
      <alignment horizontal="center" wrapText="1"/>
    </xf>
    <xf numFmtId="49" fontId="0" fillId="33" borderId="22" xfId="0" applyNumberFormat="1" applyFont="1" applyFill="1" applyBorder="1" applyAlignment="1">
      <alignment vertical="top" wrapText="1"/>
    </xf>
    <xf numFmtId="49" fontId="0" fillId="33" borderId="11" xfId="0" applyNumberFormat="1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 wrapText="1"/>
    </xf>
    <xf numFmtId="49" fontId="3" fillId="34" borderId="45" xfId="0" applyNumberFormat="1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49" fontId="1" fillId="33" borderId="22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49" fontId="1" fillId="33" borderId="46" xfId="0" applyNumberFormat="1" applyFont="1" applyFill="1" applyBorder="1" applyAlignment="1">
      <alignment vertical="top" wrapText="1"/>
    </xf>
    <xf numFmtId="49" fontId="1" fillId="33" borderId="47" xfId="0" applyNumberFormat="1" applyFont="1" applyFill="1" applyBorder="1" applyAlignment="1">
      <alignment vertical="top" wrapText="1"/>
    </xf>
    <xf numFmtId="49" fontId="3" fillId="33" borderId="46" xfId="0" applyNumberFormat="1" applyFont="1" applyFill="1" applyBorder="1" applyAlignment="1">
      <alignment vertical="top" wrapText="1"/>
    </xf>
    <xf numFmtId="49" fontId="3" fillId="33" borderId="47" xfId="0" applyNumberFormat="1" applyFont="1" applyFill="1" applyBorder="1" applyAlignment="1">
      <alignment vertical="top" wrapText="1"/>
    </xf>
    <xf numFmtId="49" fontId="1" fillId="33" borderId="47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wrapText="1"/>
    </xf>
    <xf numFmtId="4" fontId="1" fillId="33" borderId="23" xfId="0" applyNumberFormat="1" applyFont="1" applyFill="1" applyBorder="1" applyAlignment="1">
      <alignment horizontal="center" vertical="top" wrapText="1"/>
    </xf>
    <xf numFmtId="4" fontId="1" fillId="33" borderId="22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/>
    </xf>
    <xf numFmtId="49" fontId="1" fillId="33" borderId="37" xfId="0" applyNumberFormat="1" applyFont="1" applyFill="1" applyBorder="1" applyAlignment="1">
      <alignment horizontal="center" vertical="top" wrapText="1"/>
    </xf>
    <xf numFmtId="4" fontId="9" fillId="33" borderId="37" xfId="0" applyNumberFormat="1" applyFont="1" applyFill="1" applyBorder="1" applyAlignment="1">
      <alignment horizontal="center" vertical="top" wrapText="1"/>
    </xf>
    <xf numFmtId="49" fontId="3" fillId="33" borderId="48" xfId="0" applyNumberFormat="1" applyFont="1" applyFill="1" applyBorder="1" applyAlignment="1">
      <alignment horizontal="center" vertical="top" wrapText="1"/>
    </xf>
    <xf numFmtId="49" fontId="3" fillId="33" borderId="41" xfId="0" applyNumberFormat="1" applyFont="1" applyFill="1" applyBorder="1" applyAlignment="1">
      <alignment horizontal="center" vertical="top" wrapText="1"/>
    </xf>
    <xf numFmtId="49" fontId="3" fillId="33" borderId="49" xfId="0" applyNumberFormat="1" applyFont="1" applyFill="1" applyBorder="1" applyAlignment="1">
      <alignment horizontal="center" vertical="top" wrapText="1"/>
    </xf>
    <xf numFmtId="4" fontId="0" fillId="33" borderId="31" xfId="0" applyNumberFormat="1" applyFont="1" applyFill="1" applyBorder="1" applyAlignment="1">
      <alignment horizontal="center" vertical="top" wrapText="1"/>
    </xf>
    <xf numFmtId="4" fontId="0" fillId="33" borderId="12" xfId="0" applyNumberFormat="1" applyFont="1" applyFill="1" applyBorder="1" applyAlignment="1">
      <alignment horizontal="center" vertical="top" wrapText="1"/>
    </xf>
    <xf numFmtId="4" fontId="0" fillId="33" borderId="32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49" fontId="3" fillId="33" borderId="25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vertical="top" wrapText="1"/>
    </xf>
    <xf numFmtId="49" fontId="3" fillId="33" borderId="37" xfId="0" applyNumberFormat="1" applyFont="1" applyFill="1" applyBorder="1" applyAlignment="1">
      <alignment vertical="top" wrapText="1"/>
    </xf>
    <xf numFmtId="49" fontId="3" fillId="33" borderId="37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4" fontId="9" fillId="33" borderId="48" xfId="0" applyNumberFormat="1" applyFont="1" applyFill="1" applyBorder="1" applyAlignment="1">
      <alignment horizontal="center" vertical="top" wrapText="1"/>
    </xf>
    <xf numFmtId="4" fontId="9" fillId="33" borderId="41" xfId="0" applyNumberFormat="1" applyFont="1" applyFill="1" applyBorder="1" applyAlignment="1">
      <alignment horizontal="center" vertical="top" wrapText="1"/>
    </xf>
    <xf numFmtId="4" fontId="9" fillId="33" borderId="49" xfId="0" applyNumberFormat="1" applyFont="1" applyFill="1" applyBorder="1" applyAlignment="1">
      <alignment horizontal="center" vertical="top" wrapText="1"/>
    </xf>
    <xf numFmtId="4" fontId="0" fillId="33" borderId="47" xfId="0" applyNumberFormat="1" applyFont="1" applyFill="1" applyBorder="1" applyAlignment="1">
      <alignment horizontal="center" vertical="top" wrapText="1"/>
    </xf>
    <xf numFmtId="4" fontId="0" fillId="33" borderId="50" xfId="0" applyNumberFormat="1" applyFont="1" applyFill="1" applyBorder="1" applyAlignment="1">
      <alignment horizontal="center" vertical="top" wrapText="1"/>
    </xf>
    <xf numFmtId="4" fontId="0" fillId="33" borderId="51" xfId="0" applyNumberFormat="1" applyFont="1" applyFill="1" applyBorder="1" applyAlignment="1">
      <alignment horizontal="center" vertical="top" wrapText="1"/>
    </xf>
    <xf numFmtId="4" fontId="0" fillId="33" borderId="52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4" borderId="40" xfId="0" applyNumberFormat="1" applyFont="1" applyFill="1" applyBorder="1" applyAlignment="1">
      <alignment horizontal="center" vertical="top" wrapText="1"/>
    </xf>
    <xf numFmtId="49" fontId="3" fillId="34" borderId="41" xfId="0" applyNumberFormat="1" applyFont="1" applyFill="1" applyBorder="1" applyAlignment="1">
      <alignment horizontal="center" vertical="top" wrapText="1"/>
    </xf>
    <xf numFmtId="49" fontId="3" fillId="34" borderId="42" xfId="0" applyNumberFormat="1" applyFont="1" applyFill="1" applyBorder="1" applyAlignment="1">
      <alignment horizontal="center" vertical="top" wrapText="1"/>
    </xf>
    <xf numFmtId="49" fontId="3" fillId="33" borderId="29" xfId="0" applyNumberFormat="1" applyFont="1" applyFill="1" applyBorder="1" applyAlignment="1">
      <alignment horizontal="center" vertical="top" wrapText="1"/>
    </xf>
    <xf numFmtId="4" fontId="9" fillId="33" borderId="24" xfId="0" applyNumberFormat="1" applyFont="1" applyFill="1" applyBorder="1" applyAlignment="1">
      <alignment horizontal="center" vertical="top" wrapText="1"/>
    </xf>
    <xf numFmtId="4" fontId="9" fillId="33" borderId="25" xfId="0" applyNumberFormat="1" applyFont="1" applyFill="1" applyBorder="1" applyAlignment="1">
      <alignment horizontal="center" vertical="top" wrapText="1"/>
    </xf>
    <xf numFmtId="4" fontId="9" fillId="33" borderId="26" xfId="0" applyNumberFormat="1" applyFont="1" applyFill="1" applyBorder="1" applyAlignment="1">
      <alignment horizontal="center" vertical="top" wrapText="1"/>
    </xf>
    <xf numFmtId="2" fontId="1" fillId="33" borderId="47" xfId="0" applyNumberFormat="1" applyFont="1" applyFill="1" applyBorder="1" applyAlignment="1">
      <alignment horizontal="center" vertical="top" wrapText="1"/>
    </xf>
    <xf numFmtId="49" fontId="1" fillId="33" borderId="16" xfId="0" applyNumberFormat="1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3" borderId="23" xfId="0" applyNumberFormat="1" applyFont="1" applyFill="1" applyBorder="1" applyAlignment="1">
      <alignment horizontal="center" vertical="top" wrapText="1"/>
    </xf>
    <xf numFmtId="2" fontId="12" fillId="33" borderId="22" xfId="0" applyNumberFormat="1" applyFont="1" applyFill="1" applyBorder="1" applyAlignment="1">
      <alignment horizontal="center" vertical="top" wrapText="1"/>
    </xf>
    <xf numFmtId="2" fontId="12" fillId="33" borderId="11" xfId="0" applyNumberFormat="1" applyFont="1" applyFill="1" applyBorder="1" applyAlignment="1">
      <alignment horizontal="center" vertical="top" wrapText="1"/>
    </xf>
    <xf numFmtId="2" fontId="0" fillId="33" borderId="47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right" wrapText="1"/>
    </xf>
    <xf numFmtId="2" fontId="0" fillId="33" borderId="53" xfId="0" applyNumberFormat="1" applyFont="1" applyFill="1" applyBorder="1" applyAlignment="1">
      <alignment horizontal="center" vertical="top" wrapText="1"/>
    </xf>
    <xf numFmtId="2" fontId="0" fillId="33" borderId="36" xfId="0" applyNumberFormat="1" applyFont="1" applyFill="1" applyBorder="1" applyAlignment="1">
      <alignment horizontal="center" vertical="top" wrapText="1"/>
    </xf>
    <xf numFmtId="2" fontId="9" fillId="33" borderId="36" xfId="0" applyNumberFormat="1" applyFont="1" applyFill="1" applyBorder="1" applyAlignment="1">
      <alignment horizontal="center" vertical="top" wrapText="1"/>
    </xf>
    <xf numFmtId="2" fontId="9" fillId="33" borderId="27" xfId="0" applyNumberFormat="1" applyFont="1" applyFill="1" applyBorder="1" applyAlignment="1">
      <alignment horizontal="center" vertical="top" wrapText="1"/>
    </xf>
    <xf numFmtId="49" fontId="11" fillId="33" borderId="23" xfId="0" applyNumberFormat="1" applyFont="1" applyFill="1" applyBorder="1" applyAlignment="1">
      <alignment vertical="top" wrapText="1"/>
    </xf>
    <xf numFmtId="49" fontId="11" fillId="33" borderId="22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vertical="top" wrapText="1"/>
    </xf>
    <xf numFmtId="49" fontId="3" fillId="33" borderId="54" xfId="0" applyNumberFormat="1" applyFont="1" applyFill="1" applyBorder="1" applyAlignment="1">
      <alignment horizontal="center" vertical="top" wrapText="1"/>
    </xf>
    <xf numFmtId="49" fontId="3" fillId="33" borderId="25" xfId="0" applyNumberFormat="1" applyFont="1" applyFill="1" applyBorder="1" applyAlignment="1">
      <alignment horizontal="center" vertical="top" wrapText="1"/>
    </xf>
    <xf numFmtId="49" fontId="3" fillId="33" borderId="55" xfId="0" applyNumberFormat="1" applyFont="1" applyFill="1" applyBorder="1" applyAlignment="1">
      <alignment horizontal="center" vertical="top" wrapText="1"/>
    </xf>
    <xf numFmtId="49" fontId="1" fillId="33" borderId="27" xfId="0" applyNumberFormat="1" applyFont="1" applyFill="1" applyBorder="1" applyAlignment="1">
      <alignment horizontal="center" vertical="top" wrapText="1"/>
    </xf>
    <xf numFmtId="49" fontId="1" fillId="33" borderId="40" xfId="0" applyNumberFormat="1" applyFont="1" applyFill="1" applyBorder="1" applyAlignment="1">
      <alignment horizontal="center" vertical="top" wrapText="1"/>
    </xf>
    <xf numFmtId="49" fontId="1" fillId="33" borderId="41" xfId="0" applyNumberFormat="1" applyFont="1" applyFill="1" applyBorder="1" applyAlignment="1">
      <alignment horizontal="center" vertical="top" wrapText="1"/>
    </xf>
    <xf numFmtId="49" fontId="1" fillId="33" borderId="42" xfId="0" applyNumberFormat="1" applyFont="1" applyFill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9" xfId="0" applyNumberFormat="1" applyFont="1" applyFill="1" applyBorder="1" applyAlignment="1">
      <alignment horizontal="center" vertical="top" wrapText="1"/>
    </xf>
    <xf numFmtId="49" fontId="1" fillId="33" borderId="56" xfId="0" applyNumberFormat="1" applyFont="1" applyFill="1" applyBorder="1" applyAlignment="1">
      <alignment horizontal="center" vertical="top" wrapText="1"/>
    </xf>
    <xf numFmtId="49" fontId="1" fillId="33" borderId="57" xfId="0" applyNumberFormat="1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vertical="top" wrapText="1"/>
    </xf>
    <xf numFmtId="49" fontId="1" fillId="33" borderId="58" xfId="0" applyNumberFormat="1" applyFont="1" applyFill="1" applyBorder="1" applyAlignment="1">
      <alignment horizontal="center" vertical="top" wrapText="1"/>
    </xf>
    <xf numFmtId="49" fontId="3" fillId="33" borderId="28" xfId="0" applyNumberFormat="1" applyFont="1" applyFill="1" applyBorder="1" applyAlignment="1">
      <alignment horizontal="center" vertical="top" wrapText="1"/>
    </xf>
    <xf numFmtId="49" fontId="3" fillId="33" borderId="27" xfId="0" applyNumberFormat="1" applyFont="1" applyFill="1" applyBorder="1" applyAlignment="1">
      <alignment horizontal="center" vertical="top" wrapText="1"/>
    </xf>
    <xf numFmtId="49" fontId="1" fillId="33" borderId="43" xfId="0" applyNumberFormat="1" applyFont="1" applyFill="1" applyBorder="1" applyAlignment="1">
      <alignment horizontal="center" vertical="top" wrapText="1"/>
    </xf>
    <xf numFmtId="49" fontId="1" fillId="33" borderId="5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3" fillId="34" borderId="60" xfId="0" applyNumberFormat="1" applyFont="1" applyFill="1" applyBorder="1" applyAlignment="1">
      <alignment horizontal="center" wrapText="1"/>
    </xf>
    <xf numFmtId="49" fontId="3" fillId="34" borderId="61" xfId="0" applyNumberFormat="1" applyFont="1" applyFill="1" applyBorder="1" applyAlignment="1">
      <alignment horizontal="center" wrapText="1"/>
    </xf>
    <xf numFmtId="49" fontId="3" fillId="34" borderId="62" xfId="0" applyNumberFormat="1" applyFont="1" applyFill="1" applyBorder="1" applyAlignment="1">
      <alignment horizontal="center" wrapText="1"/>
    </xf>
    <xf numFmtId="49" fontId="3" fillId="34" borderId="44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49" fontId="3" fillId="34" borderId="3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left"/>
    </xf>
    <xf numFmtId="49" fontId="3" fillId="34" borderId="35" xfId="0" applyNumberFormat="1" applyFont="1" applyFill="1" applyBorder="1" applyAlignment="1">
      <alignment horizontal="center" wrapText="1"/>
    </xf>
    <xf numFmtId="49" fontId="1" fillId="33" borderId="36" xfId="0" applyNumberFormat="1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center" vertical="top" wrapText="1"/>
    </xf>
    <xf numFmtId="2" fontId="0" fillId="33" borderId="37" xfId="0" applyNumberFormat="1" applyFont="1" applyFill="1" applyBorder="1" applyAlignment="1">
      <alignment horizontal="center" vertical="top" wrapText="1"/>
    </xf>
    <xf numFmtId="2" fontId="0" fillId="33" borderId="63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/>
    </xf>
    <xf numFmtId="2" fontId="12" fillId="33" borderId="27" xfId="0" applyNumberFormat="1" applyFont="1" applyFill="1" applyBorder="1" applyAlignment="1">
      <alignment horizontal="center" vertical="top" wrapText="1"/>
    </xf>
    <xf numFmtId="49" fontId="1" fillId="33" borderId="64" xfId="0" applyNumberFormat="1" applyFont="1" applyFill="1" applyBorder="1" applyAlignment="1">
      <alignment horizontal="center" vertical="top" wrapText="1"/>
    </xf>
    <xf numFmtId="49" fontId="1" fillId="33" borderId="65" xfId="0" applyNumberFormat="1" applyFont="1" applyFill="1" applyBorder="1" applyAlignment="1">
      <alignment horizontal="center" vertical="top" wrapText="1"/>
    </xf>
    <xf numFmtId="2" fontId="12" fillId="33" borderId="36" xfId="0" applyNumberFormat="1" applyFont="1" applyFill="1" applyBorder="1" applyAlignment="1">
      <alignment horizontal="center" vertical="top" wrapText="1"/>
    </xf>
    <xf numFmtId="2" fontId="9" fillId="33" borderId="37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horizontal="center"/>
    </xf>
    <xf numFmtId="49" fontId="3" fillId="33" borderId="66" xfId="0" applyNumberFormat="1" applyFont="1" applyFill="1" applyBorder="1" applyAlignment="1">
      <alignment horizontal="center" vertical="top" wrapText="1"/>
    </xf>
    <xf numFmtId="49" fontId="3" fillId="33" borderId="56" xfId="0" applyNumberFormat="1" applyFont="1" applyFill="1" applyBorder="1" applyAlignment="1">
      <alignment horizontal="center" vertical="top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67" xfId="0" applyNumberFormat="1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top" wrapText="1"/>
    </xf>
    <xf numFmtId="49" fontId="3" fillId="34" borderId="29" xfId="0" applyNumberFormat="1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2" fontId="3" fillId="33" borderId="50" xfId="0" applyNumberFormat="1" applyFont="1" applyFill="1" applyBorder="1" applyAlignment="1">
      <alignment horizontal="center" vertical="center" wrapText="1"/>
    </xf>
    <xf numFmtId="2" fontId="3" fillId="33" borderId="51" xfId="0" applyNumberFormat="1" applyFont="1" applyFill="1" applyBorder="1" applyAlignment="1">
      <alignment horizontal="center" vertical="center" wrapText="1"/>
    </xf>
    <xf numFmtId="2" fontId="3" fillId="33" borderId="52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top" wrapText="1"/>
    </xf>
    <xf numFmtId="4" fontId="1" fillId="33" borderId="41" xfId="0" applyNumberFormat="1" applyFont="1" applyFill="1" applyBorder="1" applyAlignment="1">
      <alignment horizontal="center" vertical="top" wrapText="1"/>
    </xf>
    <xf numFmtId="4" fontId="1" fillId="33" borderId="49" xfId="0" applyNumberFormat="1" applyFont="1" applyFill="1" applyBorder="1" applyAlignment="1">
      <alignment horizontal="center" vertical="top" wrapText="1"/>
    </xf>
    <xf numFmtId="49" fontId="3" fillId="34" borderId="24" xfId="0" applyNumberFormat="1" applyFont="1" applyFill="1" applyBorder="1" applyAlignment="1">
      <alignment horizontal="center" vertical="top" wrapText="1"/>
    </xf>
    <xf numFmtId="49" fontId="3" fillId="34" borderId="25" xfId="0" applyNumberFormat="1" applyFont="1" applyFill="1" applyBorder="1" applyAlignment="1">
      <alignment horizontal="center" vertical="top" wrapText="1"/>
    </xf>
    <xf numFmtId="49" fontId="3" fillId="34" borderId="55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37" xfId="0" applyNumberFormat="1" applyFont="1" applyFill="1" applyBorder="1" applyAlignment="1">
      <alignment horizontal="center" vertical="center" wrapText="1"/>
    </xf>
    <xf numFmtId="4" fontId="1" fillId="33" borderId="63" xfId="0" applyNumberFormat="1" applyFont="1" applyFill="1" applyBorder="1" applyAlignment="1">
      <alignment horizontal="center" vertical="center" wrapText="1"/>
    </xf>
    <xf numFmtId="2" fontId="0" fillId="33" borderId="27" xfId="0" applyNumberFormat="1" applyFill="1" applyBorder="1" applyAlignment="1">
      <alignment horizontal="center" vertical="center" wrapText="1"/>
    </xf>
    <xf numFmtId="4" fontId="1" fillId="33" borderId="47" xfId="0" applyNumberFormat="1" applyFont="1" applyFill="1" applyBorder="1" applyAlignment="1">
      <alignment horizontal="center" vertical="center" wrapText="1"/>
    </xf>
    <xf numFmtId="4" fontId="1" fillId="33" borderId="53" xfId="0" applyNumberFormat="1" applyFont="1" applyFill="1" applyBorder="1" applyAlignment="1">
      <alignment horizontal="center" vertical="center" wrapText="1"/>
    </xf>
    <xf numFmtId="4" fontId="1" fillId="33" borderId="3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32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34" xfId="0" applyNumberFormat="1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" fillId="33" borderId="39" xfId="0" applyNumberFormat="1" applyFont="1" applyFill="1" applyBorder="1" applyAlignment="1">
      <alignment vertical="center" wrapText="1"/>
    </xf>
    <xf numFmtId="49" fontId="1" fillId="33" borderId="37" xfId="0" applyNumberFormat="1" applyFont="1" applyFill="1" applyBorder="1" applyAlignment="1">
      <alignment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vertical="center"/>
    </xf>
    <xf numFmtId="49" fontId="1" fillId="33" borderId="38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56" xfId="0" applyNumberFormat="1" applyFont="1" applyFill="1" applyBorder="1" applyAlignment="1">
      <alignment horizontal="center" vertical="center" wrapText="1"/>
    </xf>
    <xf numFmtId="49" fontId="1" fillId="33" borderId="46" xfId="0" applyNumberFormat="1" applyFont="1" applyFill="1" applyBorder="1" applyAlignment="1">
      <alignment vertical="center" wrapText="1"/>
    </xf>
    <xf numFmtId="49" fontId="1" fillId="33" borderId="47" xfId="0" applyNumberFormat="1" applyFont="1" applyFill="1" applyBorder="1" applyAlignment="1">
      <alignment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3" fillId="33" borderId="66" xfId="0" applyNumberFormat="1" applyFont="1" applyFill="1" applyBorder="1" applyAlignment="1">
      <alignment vertical="center" wrapText="1"/>
    </xf>
    <xf numFmtId="49" fontId="3" fillId="33" borderId="56" xfId="0" applyNumberFormat="1" applyFont="1" applyFill="1" applyBorder="1" applyAlignment="1">
      <alignment vertical="center" wrapText="1"/>
    </xf>
    <xf numFmtId="49" fontId="3" fillId="33" borderId="68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49" fontId="1" fillId="33" borderId="66" xfId="0" applyNumberFormat="1" applyFont="1" applyFill="1" applyBorder="1" applyAlignment="1">
      <alignment vertical="center" wrapText="1"/>
    </xf>
    <xf numFmtId="49" fontId="1" fillId="33" borderId="56" xfId="0" applyNumberFormat="1" applyFont="1" applyFill="1" applyBorder="1" applyAlignment="1">
      <alignment vertical="center" wrapText="1"/>
    </xf>
    <xf numFmtId="49" fontId="5" fillId="33" borderId="68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vertical="center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21" xfId="0" applyNumberFormat="1" applyFont="1" applyFill="1" applyBorder="1" applyAlignment="1">
      <alignment horizontal="center" vertical="top" wrapText="1"/>
    </xf>
    <xf numFmtId="49" fontId="0" fillId="33" borderId="48" xfId="0" applyNumberFormat="1" applyFont="1" applyFill="1" applyBorder="1" applyAlignment="1">
      <alignment wrapText="1"/>
    </xf>
    <xf numFmtId="49" fontId="0" fillId="33" borderId="41" xfId="0" applyNumberFormat="1" applyFont="1" applyFill="1" applyBorder="1" applyAlignment="1">
      <alignment wrapText="1"/>
    </xf>
    <xf numFmtId="49" fontId="0" fillId="33" borderId="49" xfId="0" applyNumberFormat="1" applyFont="1" applyFill="1" applyBorder="1" applyAlignment="1">
      <alignment wrapText="1"/>
    </xf>
    <xf numFmtId="49" fontId="3" fillId="33" borderId="69" xfId="0" applyNumberFormat="1" applyFont="1" applyFill="1" applyBorder="1" applyAlignment="1">
      <alignment horizontal="center" vertical="top" wrapText="1"/>
    </xf>
    <xf numFmtId="49" fontId="3" fillId="33" borderId="51" xfId="0" applyNumberFormat="1" applyFont="1" applyFill="1" applyBorder="1" applyAlignment="1">
      <alignment horizontal="center" vertical="top" wrapText="1"/>
    </xf>
    <xf numFmtId="49" fontId="3" fillId="33" borderId="52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3" fillId="33" borderId="59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vertical="top" wrapText="1"/>
    </xf>
    <xf numFmtId="49" fontId="3" fillId="34" borderId="60" xfId="0" applyNumberFormat="1" applyFont="1" applyFill="1" applyBorder="1" applyAlignment="1">
      <alignment vertical="top" wrapText="1"/>
    </xf>
    <xf numFmtId="49" fontId="3" fillId="34" borderId="61" xfId="0" applyNumberFormat="1" applyFont="1" applyFill="1" applyBorder="1" applyAlignment="1">
      <alignment vertical="top" wrapText="1"/>
    </xf>
    <xf numFmtId="49" fontId="3" fillId="34" borderId="62" xfId="0" applyNumberFormat="1" applyFont="1" applyFill="1" applyBorder="1" applyAlignment="1">
      <alignment vertical="top" wrapText="1"/>
    </xf>
    <xf numFmtId="49" fontId="1" fillId="33" borderId="68" xfId="0" applyNumberFormat="1" applyFont="1" applyFill="1" applyBorder="1" applyAlignment="1">
      <alignment horizontal="center" vertical="top" wrapText="1"/>
    </xf>
    <xf numFmtId="49" fontId="1" fillId="33" borderId="61" xfId="0" applyNumberFormat="1" applyFont="1" applyFill="1" applyBorder="1" applyAlignment="1">
      <alignment/>
    </xf>
    <xf numFmtId="49" fontId="3" fillId="34" borderId="54" xfId="0" applyNumberFormat="1" applyFont="1" applyFill="1" applyBorder="1" applyAlignment="1">
      <alignment wrapText="1"/>
    </xf>
    <xf numFmtId="49" fontId="3" fillId="34" borderId="25" xfId="0" applyNumberFormat="1" applyFont="1" applyFill="1" applyBorder="1" applyAlignment="1">
      <alignment wrapText="1"/>
    </xf>
    <xf numFmtId="49" fontId="3" fillId="34" borderId="55" xfId="0" applyNumberFormat="1" applyFont="1" applyFill="1" applyBorder="1" applyAlignment="1">
      <alignment wrapText="1"/>
    </xf>
    <xf numFmtId="49" fontId="3" fillId="33" borderId="50" xfId="0" applyNumberFormat="1" applyFont="1" applyFill="1" applyBorder="1" applyAlignment="1">
      <alignment horizontal="center" vertical="top" wrapText="1"/>
    </xf>
    <xf numFmtId="49" fontId="3" fillId="33" borderId="70" xfId="0" applyNumberFormat="1" applyFont="1" applyFill="1" applyBorder="1" applyAlignment="1">
      <alignment horizontal="center" vertical="top" wrapText="1"/>
    </xf>
    <xf numFmtId="49" fontId="3" fillId="33" borderId="33" xfId="0" applyNumberFormat="1" applyFont="1" applyFill="1" applyBorder="1" applyAlignment="1">
      <alignment horizontal="center" vertical="top" wrapText="1"/>
    </xf>
    <xf numFmtId="4" fontId="1" fillId="33" borderId="37" xfId="0" applyNumberFormat="1" applyFont="1" applyFill="1" applyBorder="1" applyAlignment="1">
      <alignment horizontal="center" vertical="top" wrapText="1"/>
    </xf>
    <xf numFmtId="4" fontId="1" fillId="33" borderId="50" xfId="0" applyNumberFormat="1" applyFont="1" applyFill="1" applyBorder="1" applyAlignment="1">
      <alignment horizontal="center" vertical="top" wrapText="1"/>
    </xf>
    <xf numFmtId="4" fontId="1" fillId="33" borderId="51" xfId="0" applyNumberFormat="1" applyFont="1" applyFill="1" applyBorder="1" applyAlignment="1">
      <alignment horizontal="center" vertical="top" wrapText="1"/>
    </xf>
    <xf numFmtId="4" fontId="1" fillId="33" borderId="52" xfId="0" applyNumberFormat="1" applyFont="1" applyFill="1" applyBorder="1" applyAlignment="1">
      <alignment horizontal="center" vertical="top" wrapText="1"/>
    </xf>
    <xf numFmtId="49" fontId="1" fillId="33" borderId="66" xfId="0" applyNumberFormat="1" applyFont="1" applyFill="1" applyBorder="1" applyAlignment="1">
      <alignment horizontal="center" vertical="top" wrapText="1"/>
    </xf>
    <xf numFmtId="49" fontId="3" fillId="34" borderId="45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top" wrapText="1"/>
    </xf>
    <xf numFmtId="49" fontId="1" fillId="33" borderId="68" xfId="0" applyNumberFormat="1" applyFont="1" applyFill="1" applyBorder="1" applyAlignment="1">
      <alignment vertical="center" wrapText="1"/>
    </xf>
    <xf numFmtId="49" fontId="1" fillId="33" borderId="18" xfId="0" applyNumberFormat="1" applyFont="1" applyFill="1" applyBorder="1" applyAlignment="1">
      <alignment vertical="center" wrapText="1"/>
    </xf>
    <xf numFmtId="49" fontId="3" fillId="34" borderId="54" xfId="0" applyNumberFormat="1" applyFont="1" applyFill="1" applyBorder="1" applyAlignment="1">
      <alignment vertical="top" wrapText="1"/>
    </xf>
    <xf numFmtId="49" fontId="3" fillId="34" borderId="25" xfId="0" applyNumberFormat="1" applyFont="1" applyFill="1" applyBorder="1" applyAlignment="1">
      <alignment vertical="top" wrapText="1"/>
    </xf>
    <xf numFmtId="49" fontId="3" fillId="34" borderId="55" xfId="0" applyNumberFormat="1" applyFont="1" applyFill="1" applyBorder="1" applyAlignment="1">
      <alignment vertical="top" wrapText="1"/>
    </xf>
    <xf numFmtId="49" fontId="1" fillId="33" borderId="50" xfId="0" applyNumberFormat="1" applyFont="1" applyFill="1" applyBorder="1" applyAlignment="1">
      <alignment horizontal="center" vertical="top" wrapText="1"/>
    </xf>
    <xf numFmtId="49" fontId="1" fillId="33" borderId="51" xfId="0" applyNumberFormat="1" applyFont="1" applyFill="1" applyBorder="1" applyAlignment="1">
      <alignment horizontal="center" vertical="top" wrapText="1"/>
    </xf>
    <xf numFmtId="49" fontId="1" fillId="33" borderId="70" xfId="0" applyNumberFormat="1" applyFont="1" applyFill="1" applyBorder="1" applyAlignment="1">
      <alignment horizontal="center" vertical="top" wrapText="1"/>
    </xf>
    <xf numFmtId="49" fontId="1" fillId="33" borderId="68" xfId="0" applyNumberFormat="1" applyFont="1" applyFill="1" applyBorder="1" applyAlignment="1">
      <alignment vertical="top" wrapText="1"/>
    </xf>
    <xf numFmtId="49" fontId="1" fillId="33" borderId="18" xfId="0" applyNumberFormat="1" applyFont="1" applyFill="1" applyBorder="1" applyAlignment="1">
      <alignment vertical="top" wrapText="1"/>
    </xf>
    <xf numFmtId="0" fontId="1" fillId="33" borderId="0" xfId="0" applyNumberFormat="1" applyFont="1" applyFill="1" applyAlignment="1">
      <alignment horizontal="justify"/>
    </xf>
    <xf numFmtId="49" fontId="3" fillId="34" borderId="40" xfId="0" applyNumberFormat="1" applyFont="1" applyFill="1" applyBorder="1" applyAlignment="1">
      <alignment wrapText="1"/>
    </xf>
    <xf numFmtId="49" fontId="3" fillId="34" borderId="41" xfId="0" applyNumberFormat="1" applyFont="1" applyFill="1" applyBorder="1" applyAlignment="1">
      <alignment wrapText="1"/>
    </xf>
    <xf numFmtId="49" fontId="3" fillId="34" borderId="42" xfId="0" applyNumberFormat="1" applyFont="1" applyFill="1" applyBorder="1" applyAlignment="1">
      <alignment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0" fillId="33" borderId="48" xfId="0" applyNumberFormat="1" applyFill="1" applyBorder="1" applyAlignment="1">
      <alignment vertical="top"/>
    </xf>
    <xf numFmtId="49" fontId="0" fillId="33" borderId="41" xfId="0" applyNumberFormat="1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49" fontId="3" fillId="34" borderId="28" xfId="0" applyNumberFormat="1" applyFont="1" applyFill="1" applyBorder="1" applyAlignment="1">
      <alignment vertical="top" wrapText="1"/>
    </xf>
    <xf numFmtId="49" fontId="3" fillId="34" borderId="27" xfId="0" applyNumberFormat="1" applyFont="1" applyFill="1" applyBorder="1" applyAlignment="1">
      <alignment vertical="top" wrapText="1"/>
    </xf>
    <xf numFmtId="49" fontId="1" fillId="33" borderId="69" xfId="0" applyNumberFormat="1" applyFont="1" applyFill="1" applyBorder="1" applyAlignment="1">
      <alignment horizontal="center" vertical="top" wrapText="1"/>
    </xf>
    <xf numFmtId="49" fontId="3" fillId="33" borderId="54" xfId="0" applyNumberFormat="1" applyFont="1" applyFill="1" applyBorder="1" applyAlignment="1">
      <alignment horizontal="left" vertical="top" wrapText="1"/>
    </xf>
    <xf numFmtId="49" fontId="3" fillId="33" borderId="25" xfId="0" applyNumberFormat="1" applyFont="1" applyFill="1" applyBorder="1" applyAlignment="1">
      <alignment horizontal="left" vertical="top" wrapText="1"/>
    </xf>
    <xf numFmtId="49" fontId="3" fillId="33" borderId="26" xfId="0" applyNumberFormat="1" applyFont="1" applyFill="1" applyBorder="1" applyAlignment="1">
      <alignment horizontal="left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49" fontId="3" fillId="33" borderId="34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2" fontId="9" fillId="0" borderId="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6"/>
  <sheetViews>
    <sheetView showGridLines="0" tabSelected="1" view="pageLayout" zoomScaleSheetLayoutView="140" workbookViewId="0" topLeftCell="A390">
      <selection activeCell="AI232" sqref="AI232"/>
    </sheetView>
  </sheetViews>
  <sheetFormatPr defaultColWidth="9.33203125" defaultRowHeight="12.75"/>
  <cols>
    <col min="1" max="11" width="2.33203125" style="1" customWidth="1"/>
    <col min="12" max="12" width="0.65625" style="1" customWidth="1"/>
    <col min="13" max="13" width="2.33203125" style="1" customWidth="1"/>
    <col min="14" max="14" width="4.5" style="1" customWidth="1"/>
    <col min="15" max="15" width="2.33203125" style="1" customWidth="1"/>
    <col min="16" max="16" width="5.33203125" style="1" customWidth="1"/>
    <col min="17" max="17" width="1.0078125" style="1" hidden="1" customWidth="1"/>
    <col min="18" max="20" width="2.33203125" style="1" customWidth="1"/>
    <col min="21" max="21" width="5.33203125" style="1" customWidth="1"/>
    <col min="22" max="22" width="5" style="1" hidden="1" customWidth="1"/>
    <col min="23" max="23" width="0.328125" style="1" hidden="1" customWidth="1"/>
    <col min="24" max="24" width="2.33203125" style="1" hidden="1" customWidth="1"/>
    <col min="25" max="25" width="11.16015625" style="1" customWidth="1"/>
    <col min="26" max="26" width="2.33203125" style="1" hidden="1" customWidth="1"/>
    <col min="27" max="28" width="2.33203125" style="1" customWidth="1"/>
    <col min="29" max="29" width="5.66015625" style="1" customWidth="1"/>
    <col min="30" max="30" width="1.83203125" style="1" hidden="1" customWidth="1"/>
    <col min="31" max="31" width="2.33203125" style="1" customWidth="1"/>
    <col min="32" max="32" width="1.3359375" style="1" customWidth="1"/>
    <col min="33" max="33" width="7.83203125" style="1" customWidth="1"/>
    <col min="34" max="34" width="2.33203125" style="1" hidden="1" customWidth="1"/>
    <col min="35" max="35" width="10.5" style="1" customWidth="1"/>
    <col min="36" max="36" width="13" style="1" hidden="1" customWidth="1"/>
    <col min="37" max="37" width="3.66015625" style="1" hidden="1" customWidth="1"/>
    <col min="38" max="38" width="10.66015625" style="1" hidden="1" customWidth="1"/>
    <col min="39" max="39" width="5.16015625" style="1" hidden="1" customWidth="1"/>
    <col min="40" max="40" width="9.33203125" style="1" customWidth="1"/>
    <col min="41" max="41" width="6" style="1" hidden="1" customWidth="1"/>
    <col min="42" max="42" width="2.33203125" style="1" hidden="1" customWidth="1"/>
    <col min="43" max="43" width="0.1640625" style="1" hidden="1" customWidth="1"/>
    <col min="44" max="45" width="1.3359375" style="1" hidden="1" customWidth="1"/>
    <col min="46" max="46" width="4.66015625" style="1" hidden="1" customWidth="1"/>
    <col min="47" max="47" width="3.16015625" style="1" hidden="1" customWidth="1"/>
    <col min="48" max="48" width="4.66015625" style="1" hidden="1" customWidth="1"/>
    <col min="49" max="49" width="4.5" style="1" hidden="1" customWidth="1"/>
    <col min="50" max="50" width="3.83203125" style="1" hidden="1" customWidth="1"/>
    <col min="51" max="59" width="2.33203125" style="1" hidden="1" customWidth="1"/>
    <col min="60" max="63" width="9.33203125" style="1" hidden="1" customWidth="1"/>
    <col min="64" max="16384" width="9.33203125" style="1" customWidth="1"/>
  </cols>
  <sheetData>
    <row r="1" spans="2:45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X1" s="305" t="s">
        <v>247</v>
      </c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</row>
    <row r="2" spans="2:4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X2" s="305" t="s">
        <v>248</v>
      </c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</row>
    <row r="3" spans="1:38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X3" s="313" t="s">
        <v>250</v>
      </c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</row>
    <row r="4" spans="1:38" ht="12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X4" s="313" t="s">
        <v>249</v>
      </c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</row>
    <row r="5" spans="1:38" ht="13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X5" s="313" t="s">
        <v>251</v>
      </c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4"/>
    </row>
    <row r="6" spans="1:14" ht="12.75" customHeight="1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0.75" customHeight="1" hidden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45" ht="18.75" customHeight="1">
      <c r="A9" s="312" t="s">
        <v>379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</row>
    <row r="10" spans="1:45" ht="34.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</row>
    <row r="11" spans="1:45" ht="2.25" customHeight="1" thickBo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2.75" customHeight="1">
      <c r="A12" s="306" t="s">
        <v>0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8"/>
    </row>
    <row r="13" spans="1:45" ht="18" customHeight="1">
      <c r="A13" s="309" t="s">
        <v>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1"/>
    </row>
    <row r="14" spans="1:45" ht="12.75" customHeight="1">
      <c r="A14" s="30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123" t="s">
        <v>2</v>
      </c>
      <c r="P14" s="124"/>
      <c r="Q14" s="125"/>
      <c r="R14" s="123" t="s">
        <v>384</v>
      </c>
      <c r="S14" s="124"/>
      <c r="T14" s="124"/>
      <c r="U14" s="125"/>
      <c r="V14" s="123" t="s">
        <v>176</v>
      </c>
      <c r="W14" s="124"/>
      <c r="X14" s="124"/>
      <c r="Y14" s="125"/>
      <c r="Z14" s="87" t="s">
        <v>3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287"/>
      <c r="AP14" s="11"/>
      <c r="AQ14" s="11"/>
      <c r="AR14" s="11"/>
      <c r="AS14" s="11"/>
    </row>
    <row r="15" spans="1:45" ht="12.75" customHeight="1">
      <c r="A15" s="304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3"/>
      <c r="O15" s="291"/>
      <c r="P15" s="292"/>
      <c r="Q15" s="293"/>
      <c r="R15" s="291"/>
      <c r="S15" s="292"/>
      <c r="T15" s="292"/>
      <c r="U15" s="293"/>
      <c r="V15" s="291"/>
      <c r="W15" s="292"/>
      <c r="X15" s="292"/>
      <c r="Y15" s="293"/>
      <c r="Z15" s="297" t="s">
        <v>4</v>
      </c>
      <c r="AA15" s="297"/>
      <c r="AB15" s="297"/>
      <c r="AC15" s="297"/>
      <c r="AD15" s="297" t="s">
        <v>6</v>
      </c>
      <c r="AE15" s="297"/>
      <c r="AF15" s="297"/>
      <c r="AG15" s="297"/>
      <c r="AH15" s="297" t="s">
        <v>7</v>
      </c>
      <c r="AI15" s="297"/>
      <c r="AJ15" s="297"/>
      <c r="AK15" s="297"/>
      <c r="AL15" s="297" t="s">
        <v>8</v>
      </c>
      <c r="AM15" s="297"/>
      <c r="AN15" s="297"/>
      <c r="AO15" s="129"/>
      <c r="AP15" s="11"/>
      <c r="AQ15" s="11"/>
      <c r="AR15" s="11"/>
      <c r="AS15" s="11"/>
    </row>
    <row r="16" spans="1:45" ht="27" customHeight="1" thickBot="1">
      <c r="A16" s="304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  <c r="O16" s="291"/>
      <c r="P16" s="292"/>
      <c r="Q16" s="293"/>
      <c r="R16" s="291"/>
      <c r="S16" s="292"/>
      <c r="T16" s="292"/>
      <c r="U16" s="293"/>
      <c r="V16" s="294"/>
      <c r="W16" s="295"/>
      <c r="X16" s="295"/>
      <c r="Y16" s="296"/>
      <c r="Z16" s="298" t="s">
        <v>5</v>
      </c>
      <c r="AA16" s="298"/>
      <c r="AB16" s="298"/>
      <c r="AC16" s="298"/>
      <c r="AD16" s="298" t="s">
        <v>5</v>
      </c>
      <c r="AE16" s="298"/>
      <c r="AF16" s="298"/>
      <c r="AG16" s="298"/>
      <c r="AH16" s="298" t="s">
        <v>5</v>
      </c>
      <c r="AI16" s="298"/>
      <c r="AJ16" s="298"/>
      <c r="AK16" s="298"/>
      <c r="AL16" s="298" t="s">
        <v>5</v>
      </c>
      <c r="AM16" s="298"/>
      <c r="AN16" s="298"/>
      <c r="AO16" s="300"/>
      <c r="AP16" s="11"/>
      <c r="AQ16" s="11"/>
      <c r="AR16" s="11"/>
      <c r="AS16" s="11"/>
    </row>
    <row r="17" spans="1:45" ht="12.75" customHeight="1" thickBot="1">
      <c r="A17" s="222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>
        <v>2</v>
      </c>
      <c r="P17" s="96"/>
      <c r="Q17" s="96"/>
      <c r="R17" s="96">
        <v>3</v>
      </c>
      <c r="S17" s="96"/>
      <c r="T17" s="96"/>
      <c r="U17" s="96"/>
      <c r="V17" s="96" t="s">
        <v>291</v>
      </c>
      <c r="W17" s="96"/>
      <c r="X17" s="96"/>
      <c r="Y17" s="96"/>
      <c r="Z17" s="96" t="s">
        <v>292</v>
      </c>
      <c r="AA17" s="96"/>
      <c r="AB17" s="96"/>
      <c r="AC17" s="96"/>
      <c r="AD17" s="96" t="s">
        <v>293</v>
      </c>
      <c r="AE17" s="96"/>
      <c r="AF17" s="96"/>
      <c r="AG17" s="96"/>
      <c r="AH17" s="96" t="s">
        <v>294</v>
      </c>
      <c r="AI17" s="96"/>
      <c r="AJ17" s="96"/>
      <c r="AK17" s="96"/>
      <c r="AL17" s="96" t="s">
        <v>295</v>
      </c>
      <c r="AM17" s="96"/>
      <c r="AN17" s="96"/>
      <c r="AO17" s="314"/>
      <c r="AP17" s="11"/>
      <c r="AQ17" s="11"/>
      <c r="AR17" s="11"/>
      <c r="AS17" s="11"/>
    </row>
    <row r="18" spans="1:45" ht="12.75" customHeight="1">
      <c r="A18" s="229" t="s">
        <v>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231"/>
      <c r="Q18" s="231"/>
      <c r="R18" s="231"/>
      <c r="S18" s="231"/>
      <c r="T18" s="231"/>
      <c r="U18" s="231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315"/>
      <c r="AP18" s="11"/>
      <c r="AQ18" s="11"/>
      <c r="AR18" s="11"/>
      <c r="AS18" s="11"/>
    </row>
    <row r="19" spans="1:45" ht="26.25" customHeight="1">
      <c r="A19" s="164" t="s">
        <v>10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06" t="s">
        <v>217</v>
      </c>
      <c r="P19" s="106"/>
      <c r="Q19" s="106"/>
      <c r="R19" s="112">
        <f>R20+R22</f>
        <v>601.075</v>
      </c>
      <c r="S19" s="112"/>
      <c r="T19" s="112"/>
      <c r="U19" s="112"/>
      <c r="V19" s="112">
        <f>V20+V22</f>
        <v>600.45</v>
      </c>
      <c r="W19" s="112"/>
      <c r="X19" s="112"/>
      <c r="Y19" s="112"/>
      <c r="Z19" s="245">
        <f>Z20+Z21+Z22</f>
        <v>71.88</v>
      </c>
      <c r="AA19" s="245"/>
      <c r="AB19" s="245"/>
      <c r="AC19" s="245"/>
      <c r="AD19" s="245">
        <f>AD20+AD21+AD22</f>
        <v>208.72</v>
      </c>
      <c r="AE19" s="245"/>
      <c r="AF19" s="245"/>
      <c r="AG19" s="245"/>
      <c r="AH19" s="245">
        <f>AH20+AH21+AH22</f>
        <v>139.1</v>
      </c>
      <c r="AI19" s="245"/>
      <c r="AJ19" s="245"/>
      <c r="AK19" s="245"/>
      <c r="AL19" s="245">
        <f>AL20+AL21+AL22</f>
        <v>180.75</v>
      </c>
      <c r="AM19" s="245"/>
      <c r="AN19" s="245"/>
      <c r="AO19" s="278"/>
      <c r="AP19" s="11"/>
      <c r="AQ19" s="11"/>
      <c r="AR19" s="11"/>
      <c r="AS19" s="11"/>
    </row>
    <row r="20" spans="1:45" ht="18.75" customHeight="1">
      <c r="A20" s="166" t="s">
        <v>296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87" t="s">
        <v>47</v>
      </c>
      <c r="P20" s="104"/>
      <c r="Q20" s="105"/>
      <c r="R20" s="84">
        <v>220.3</v>
      </c>
      <c r="S20" s="169"/>
      <c r="T20" s="169"/>
      <c r="U20" s="170"/>
      <c r="V20" s="84">
        <v>123.95</v>
      </c>
      <c r="W20" s="169"/>
      <c r="X20" s="169"/>
      <c r="Y20" s="170"/>
      <c r="Z20" s="126">
        <v>20.76</v>
      </c>
      <c r="AA20" s="116"/>
      <c r="AB20" s="116"/>
      <c r="AC20" s="117"/>
      <c r="AD20" s="126">
        <v>35.74</v>
      </c>
      <c r="AE20" s="116"/>
      <c r="AF20" s="116"/>
      <c r="AG20" s="117"/>
      <c r="AH20" s="126">
        <v>26.2</v>
      </c>
      <c r="AI20" s="116"/>
      <c r="AJ20" s="116"/>
      <c r="AK20" s="117"/>
      <c r="AL20" s="126">
        <v>41.25</v>
      </c>
      <c r="AM20" s="116"/>
      <c r="AN20" s="116"/>
      <c r="AO20" s="316"/>
      <c r="AP20" s="11"/>
      <c r="AQ20" s="11"/>
      <c r="AR20" s="11"/>
      <c r="AS20" s="11"/>
    </row>
    <row r="21" spans="1:45" ht="15.75" customHeight="1">
      <c r="A21" s="166" t="s">
        <v>297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87" t="s">
        <v>48</v>
      </c>
      <c r="P21" s="104"/>
      <c r="Q21" s="105"/>
      <c r="R21" s="84"/>
      <c r="S21" s="169"/>
      <c r="T21" s="169"/>
      <c r="U21" s="170"/>
      <c r="V21" s="84"/>
      <c r="W21" s="169"/>
      <c r="X21" s="169"/>
      <c r="Y21" s="170"/>
      <c r="Z21" s="126"/>
      <c r="AA21" s="116"/>
      <c r="AB21" s="116"/>
      <c r="AC21" s="117"/>
      <c r="AD21" s="126"/>
      <c r="AE21" s="116"/>
      <c r="AF21" s="116"/>
      <c r="AG21" s="117"/>
      <c r="AH21" s="126"/>
      <c r="AI21" s="116"/>
      <c r="AJ21" s="116"/>
      <c r="AK21" s="117"/>
      <c r="AL21" s="126"/>
      <c r="AM21" s="116"/>
      <c r="AN21" s="116"/>
      <c r="AO21" s="316"/>
      <c r="AP21" s="11"/>
      <c r="AQ21" s="11"/>
      <c r="AR21" s="11"/>
      <c r="AS21" s="11"/>
    </row>
    <row r="22" spans="1:45" ht="20.25" customHeight="1">
      <c r="A22" s="166" t="s">
        <v>298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87" t="s">
        <v>57</v>
      </c>
      <c r="P22" s="104"/>
      <c r="Q22" s="105"/>
      <c r="R22" s="84">
        <v>380.775</v>
      </c>
      <c r="S22" s="169"/>
      <c r="T22" s="169"/>
      <c r="U22" s="170"/>
      <c r="V22" s="84">
        <v>476.5</v>
      </c>
      <c r="W22" s="169"/>
      <c r="X22" s="169"/>
      <c r="Y22" s="170"/>
      <c r="Z22" s="126">
        <v>51.12</v>
      </c>
      <c r="AA22" s="116"/>
      <c r="AB22" s="116"/>
      <c r="AC22" s="117"/>
      <c r="AD22" s="126">
        <v>172.98</v>
      </c>
      <c r="AE22" s="116"/>
      <c r="AF22" s="116"/>
      <c r="AG22" s="117"/>
      <c r="AH22" s="126">
        <v>112.9</v>
      </c>
      <c r="AI22" s="116"/>
      <c r="AJ22" s="116"/>
      <c r="AK22" s="117"/>
      <c r="AL22" s="126">
        <v>139.5</v>
      </c>
      <c r="AM22" s="116"/>
      <c r="AN22" s="116"/>
      <c r="AO22" s="316"/>
      <c r="AP22" s="11"/>
      <c r="AQ22" s="11"/>
      <c r="AR22" s="11"/>
      <c r="AS22" s="11"/>
    </row>
    <row r="23" spans="1:45" ht="18.75" customHeight="1">
      <c r="A23" s="164" t="s">
        <v>12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06" t="s">
        <v>218</v>
      </c>
      <c r="P23" s="106"/>
      <c r="Q23" s="106"/>
      <c r="R23" s="84">
        <f>R20/6</f>
        <v>36.71666666666667</v>
      </c>
      <c r="S23" s="85"/>
      <c r="T23" s="85"/>
      <c r="U23" s="86"/>
      <c r="V23" s="84"/>
      <c r="W23" s="85"/>
      <c r="X23" s="85"/>
      <c r="Y23" s="86"/>
      <c r="Z23" s="126"/>
      <c r="AA23" s="116"/>
      <c r="AB23" s="116"/>
      <c r="AC23" s="117"/>
      <c r="AD23" s="126"/>
      <c r="AE23" s="116"/>
      <c r="AF23" s="116"/>
      <c r="AG23" s="117"/>
      <c r="AH23" s="126"/>
      <c r="AI23" s="116"/>
      <c r="AJ23" s="116"/>
      <c r="AK23" s="117"/>
      <c r="AL23" s="126"/>
      <c r="AM23" s="116"/>
      <c r="AN23" s="116"/>
      <c r="AO23" s="316"/>
      <c r="AP23" s="11"/>
      <c r="AQ23" s="11"/>
      <c r="AR23" s="11"/>
      <c r="AS23" s="11"/>
    </row>
    <row r="24" spans="1:45" ht="12.75" customHeight="1">
      <c r="A24" s="164" t="s">
        <v>13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06" t="s">
        <v>219</v>
      </c>
      <c r="P24" s="106"/>
      <c r="Q24" s="106"/>
      <c r="R24" s="131"/>
      <c r="S24" s="131"/>
      <c r="T24" s="131"/>
      <c r="U24" s="131"/>
      <c r="V24" s="131"/>
      <c r="W24" s="131"/>
      <c r="X24" s="131"/>
      <c r="Y24" s="131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11"/>
      <c r="AQ24" s="11"/>
      <c r="AR24" s="11"/>
      <c r="AS24" s="11"/>
    </row>
    <row r="25" spans="1:45" ht="27" customHeight="1">
      <c r="A25" s="164" t="s">
        <v>159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06" t="s">
        <v>220</v>
      </c>
      <c r="P25" s="106"/>
      <c r="Q25" s="106"/>
      <c r="R25" s="131"/>
      <c r="S25" s="131"/>
      <c r="T25" s="131"/>
      <c r="U25" s="131"/>
      <c r="V25" s="131"/>
      <c r="W25" s="131"/>
      <c r="X25" s="131"/>
      <c r="Y25" s="131"/>
      <c r="Z25" s="126"/>
      <c r="AA25" s="116"/>
      <c r="AB25" s="116"/>
      <c r="AC25" s="117"/>
      <c r="AD25" s="126"/>
      <c r="AE25" s="116"/>
      <c r="AF25" s="116"/>
      <c r="AG25" s="117"/>
      <c r="AH25" s="126"/>
      <c r="AI25" s="116"/>
      <c r="AJ25" s="116"/>
      <c r="AK25" s="117"/>
      <c r="AL25" s="126"/>
      <c r="AM25" s="116"/>
      <c r="AN25" s="116"/>
      <c r="AO25" s="316"/>
      <c r="AP25" s="11"/>
      <c r="AQ25" s="11"/>
      <c r="AR25" s="11"/>
      <c r="AS25" s="11"/>
    </row>
    <row r="26" spans="1:45" ht="27.75" customHeight="1">
      <c r="A26" s="164" t="s">
        <v>160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06" t="s">
        <v>221</v>
      </c>
      <c r="P26" s="106"/>
      <c r="Q26" s="106"/>
      <c r="R26" s="131"/>
      <c r="S26" s="131"/>
      <c r="T26" s="131"/>
      <c r="U26" s="131"/>
      <c r="V26" s="131"/>
      <c r="W26" s="131"/>
      <c r="X26" s="131"/>
      <c r="Y26" s="131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78"/>
      <c r="AP26" s="11"/>
      <c r="AQ26" s="11"/>
      <c r="AR26" s="11"/>
      <c r="AS26" s="11"/>
    </row>
    <row r="27" spans="1:45" ht="28.5" customHeight="1">
      <c r="A27" s="189" t="s">
        <v>383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27" t="s">
        <v>222</v>
      </c>
      <c r="P27" s="127"/>
      <c r="Q27" s="127"/>
      <c r="R27" s="112">
        <v>564.36</v>
      </c>
      <c r="S27" s="112"/>
      <c r="T27" s="112"/>
      <c r="U27" s="112"/>
      <c r="V27" s="112">
        <f>V19-V23</f>
        <v>600.45</v>
      </c>
      <c r="W27" s="112"/>
      <c r="X27" s="112"/>
      <c r="Y27" s="112"/>
      <c r="Z27" s="250">
        <f>Z19-Z23</f>
        <v>71.88</v>
      </c>
      <c r="AA27" s="250"/>
      <c r="AB27" s="250"/>
      <c r="AC27" s="250"/>
      <c r="AD27" s="250">
        <f>AD19</f>
        <v>208.72</v>
      </c>
      <c r="AE27" s="250"/>
      <c r="AF27" s="250"/>
      <c r="AG27" s="250"/>
      <c r="AH27" s="250">
        <f>AH19-AH23</f>
        <v>139.1</v>
      </c>
      <c r="AI27" s="250"/>
      <c r="AJ27" s="250"/>
      <c r="AK27" s="250"/>
      <c r="AL27" s="250">
        <f>AL19-AL23</f>
        <v>180.75</v>
      </c>
      <c r="AM27" s="250"/>
      <c r="AN27" s="250"/>
      <c r="AO27" s="279"/>
      <c r="AP27" s="11"/>
      <c r="AQ27" s="11"/>
      <c r="AR27" s="11"/>
      <c r="AS27" s="11"/>
    </row>
    <row r="28" spans="1:45" ht="27" customHeight="1">
      <c r="A28" s="213" t="s">
        <v>363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88"/>
      <c r="O28" s="87" t="s">
        <v>223</v>
      </c>
      <c r="P28" s="103"/>
      <c r="Q28" s="88"/>
      <c r="R28" s="89">
        <v>17.6</v>
      </c>
      <c r="S28" s="90"/>
      <c r="T28" s="90"/>
      <c r="U28" s="91"/>
      <c r="V28" s="12"/>
      <c r="W28" s="12"/>
      <c r="X28" s="12"/>
      <c r="Y28" s="12">
        <v>17.1</v>
      </c>
      <c r="Z28" s="13"/>
      <c r="AA28" s="126"/>
      <c r="AB28" s="116"/>
      <c r="AC28" s="117"/>
      <c r="AD28" s="13"/>
      <c r="AE28" s="126">
        <v>17.1</v>
      </c>
      <c r="AF28" s="116"/>
      <c r="AG28" s="117"/>
      <c r="AH28" s="13"/>
      <c r="AI28" s="13"/>
      <c r="AJ28" s="13"/>
      <c r="AK28" s="13"/>
      <c r="AL28" s="13"/>
      <c r="AM28" s="13"/>
      <c r="AN28" s="126"/>
      <c r="AO28" s="316"/>
      <c r="AP28" s="11"/>
      <c r="AQ28" s="11"/>
      <c r="AR28" s="11"/>
      <c r="AS28" s="11"/>
    </row>
    <row r="29" spans="1:45" ht="26.25" customHeight="1">
      <c r="A29" s="164" t="s">
        <v>161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06" t="s">
        <v>224</v>
      </c>
      <c r="P29" s="106"/>
      <c r="Q29" s="106"/>
      <c r="R29" s="131"/>
      <c r="S29" s="131"/>
      <c r="T29" s="131"/>
      <c r="U29" s="131"/>
      <c r="V29" s="131"/>
      <c r="W29" s="131"/>
      <c r="X29" s="131"/>
      <c r="Y29" s="131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78"/>
      <c r="AP29" s="11"/>
      <c r="AQ29" s="11"/>
      <c r="AR29" s="11"/>
      <c r="AS29" s="11"/>
    </row>
    <row r="30" spans="1:45" ht="21" customHeight="1" thickBot="1">
      <c r="A30" s="172" t="s">
        <v>355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237" t="s">
        <v>225</v>
      </c>
      <c r="P30" s="237"/>
      <c r="Q30" s="237"/>
      <c r="R30" s="255"/>
      <c r="S30" s="256"/>
      <c r="T30" s="256"/>
      <c r="U30" s="257"/>
      <c r="V30" s="12"/>
      <c r="W30" s="12"/>
      <c r="X30" s="12"/>
      <c r="Y30" s="12"/>
      <c r="Z30" s="13"/>
      <c r="AA30" s="126"/>
      <c r="AB30" s="116"/>
      <c r="AC30" s="117"/>
      <c r="AD30" s="13"/>
      <c r="AE30" s="126"/>
      <c r="AF30" s="116"/>
      <c r="AG30" s="117"/>
      <c r="AH30" s="317"/>
      <c r="AI30" s="317"/>
      <c r="AJ30" s="317"/>
      <c r="AK30" s="317"/>
      <c r="AL30" s="317"/>
      <c r="AM30" s="317"/>
      <c r="AN30" s="317"/>
      <c r="AO30" s="318"/>
      <c r="AP30" s="11"/>
      <c r="AQ30" s="11"/>
      <c r="AR30" s="11"/>
      <c r="AS30" s="11"/>
    </row>
    <row r="31" spans="1:45" ht="38.25" customHeight="1">
      <c r="A31" s="227" t="s">
        <v>364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31" t="s">
        <v>226</v>
      </c>
      <c r="P31" s="231"/>
      <c r="Q31" s="231"/>
      <c r="R31" s="254">
        <v>9.7</v>
      </c>
      <c r="S31" s="254"/>
      <c r="T31" s="254"/>
      <c r="U31" s="254"/>
      <c r="V31" s="254">
        <v>5.25</v>
      </c>
      <c r="W31" s="254"/>
      <c r="X31" s="254"/>
      <c r="Y31" s="254"/>
      <c r="Z31" s="275">
        <v>2.5</v>
      </c>
      <c r="AA31" s="275"/>
      <c r="AB31" s="275"/>
      <c r="AC31" s="275"/>
      <c r="AD31" s="275">
        <v>2</v>
      </c>
      <c r="AE31" s="275"/>
      <c r="AF31" s="275"/>
      <c r="AG31" s="275"/>
      <c r="AH31" s="275">
        <v>0.75</v>
      </c>
      <c r="AI31" s="275"/>
      <c r="AJ31" s="275"/>
      <c r="AK31" s="275"/>
      <c r="AL31" s="275">
        <v>0</v>
      </c>
      <c r="AM31" s="275"/>
      <c r="AN31" s="275"/>
      <c r="AO31" s="277"/>
      <c r="AP31" s="11"/>
      <c r="AQ31" s="11"/>
      <c r="AR31" s="11"/>
      <c r="AS31" s="11"/>
    </row>
    <row r="32" spans="1:45" ht="30" customHeight="1">
      <c r="A32" s="164" t="s">
        <v>14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06" t="s">
        <v>227</v>
      </c>
      <c r="P32" s="106"/>
      <c r="Q32" s="106"/>
      <c r="R32" s="131"/>
      <c r="S32" s="131"/>
      <c r="T32" s="131"/>
      <c r="U32" s="131"/>
      <c r="V32" s="131"/>
      <c r="W32" s="131"/>
      <c r="X32" s="131"/>
      <c r="Y32" s="131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78"/>
      <c r="AP32" s="11"/>
      <c r="AQ32" s="11"/>
      <c r="AR32" s="11"/>
      <c r="AS32" s="11"/>
    </row>
    <row r="33" spans="1:45" ht="19.5" customHeight="1">
      <c r="A33" s="189" t="s">
        <v>15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20" t="s">
        <v>228</v>
      </c>
      <c r="P33" s="121"/>
      <c r="Q33" s="122"/>
      <c r="R33" s="112">
        <v>591.66</v>
      </c>
      <c r="S33" s="112"/>
      <c r="T33" s="112"/>
      <c r="U33" s="112"/>
      <c r="V33" s="112">
        <f>V19-V23+Y28+V31</f>
        <v>622.8000000000001</v>
      </c>
      <c r="W33" s="112"/>
      <c r="X33" s="112"/>
      <c r="Y33" s="112"/>
      <c r="Z33" s="250">
        <f>Z27+Z31</f>
        <v>74.38</v>
      </c>
      <c r="AA33" s="250"/>
      <c r="AB33" s="250"/>
      <c r="AC33" s="250"/>
      <c r="AD33" s="250">
        <f>AD27+AE28+AD31</f>
        <v>227.82</v>
      </c>
      <c r="AE33" s="250"/>
      <c r="AF33" s="250"/>
      <c r="AG33" s="250"/>
      <c r="AH33" s="250">
        <f>AH27+AH31</f>
        <v>139.85</v>
      </c>
      <c r="AI33" s="250"/>
      <c r="AJ33" s="250"/>
      <c r="AK33" s="250"/>
      <c r="AL33" s="250">
        <f>AL27+AL31</f>
        <v>180.75</v>
      </c>
      <c r="AM33" s="250"/>
      <c r="AN33" s="250"/>
      <c r="AO33" s="279"/>
      <c r="AP33" s="11"/>
      <c r="AQ33" s="11"/>
      <c r="AR33" s="11"/>
      <c r="AS33" s="11"/>
    </row>
    <row r="34" spans="1:45" ht="13.5" customHeight="1">
      <c r="A34" s="189" t="s">
        <v>16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87"/>
      <c r="P34" s="103"/>
      <c r="Q34" s="88"/>
      <c r="R34" s="258"/>
      <c r="S34" s="259"/>
      <c r="T34" s="259"/>
      <c r="U34" s="260"/>
      <c r="V34" s="84"/>
      <c r="W34" s="85"/>
      <c r="X34" s="85"/>
      <c r="Y34" s="86"/>
      <c r="Z34" s="81"/>
      <c r="AA34" s="82"/>
      <c r="AB34" s="82"/>
      <c r="AC34" s="83"/>
      <c r="AD34" s="81"/>
      <c r="AE34" s="82"/>
      <c r="AF34" s="82"/>
      <c r="AG34" s="83"/>
      <c r="AH34" s="81"/>
      <c r="AI34" s="82"/>
      <c r="AJ34" s="82"/>
      <c r="AK34" s="83"/>
      <c r="AL34" s="81"/>
      <c r="AM34" s="82"/>
      <c r="AN34" s="82"/>
      <c r="AO34" s="280"/>
      <c r="AP34" s="11"/>
      <c r="AQ34" s="11"/>
      <c r="AR34" s="11"/>
      <c r="AS34" s="11"/>
    </row>
    <row r="35" spans="1:45" ht="36.75" customHeight="1">
      <c r="A35" s="166" t="s">
        <v>163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6"/>
      <c r="O35" s="87" t="s">
        <v>229</v>
      </c>
      <c r="P35" s="103"/>
      <c r="Q35" s="88"/>
      <c r="R35" s="89">
        <f>R36+R37+R38+R41+R43+R44+R45+R46+R47+R48+R49+R50+R51+R52+R53+R54</f>
        <v>583.6000000000001</v>
      </c>
      <c r="S35" s="90"/>
      <c r="T35" s="90"/>
      <c r="U35" s="91"/>
      <c r="V35" s="89">
        <f>V36+V37+V38+Y39+Y40+V41+V43+V44+V45+V46+V47+V48+V49+V50+V51+V52+V53+V54+V55</f>
        <v>623.5000000000001</v>
      </c>
      <c r="W35" s="90"/>
      <c r="X35" s="90"/>
      <c r="Y35" s="91"/>
      <c r="Z35" s="126">
        <f>Z36+Z37+Z38+AA39+Z41+Z43+Z44+Z45+Z46+Z47+Z48+Z49+Z50+Z51+Z52+Z53+Z54+Z55+Z56+AA40</f>
        <v>79.42</v>
      </c>
      <c r="AA35" s="116"/>
      <c r="AB35" s="116"/>
      <c r="AC35" s="117"/>
      <c r="AD35" s="126">
        <f>AD36+AD37+AD38+AE39+AD41+AD43+AD44+AD45+AD46+AD47+AD48+AD49+AD50+AD51+AD52+AD53+AD54+AD55+AE40</f>
        <v>223.77999999999997</v>
      </c>
      <c r="AE35" s="116"/>
      <c r="AF35" s="116"/>
      <c r="AG35" s="117"/>
      <c r="AH35" s="126">
        <f>AH36+AH37+AH38+AI39+AI40+AH41+AH43+AH44+AH45+AH46+AH47+AH48+AH49+AH50+AH51+AH52+AH53+AH54+AH55</f>
        <v>147.85</v>
      </c>
      <c r="AI35" s="116"/>
      <c r="AJ35" s="116"/>
      <c r="AK35" s="117"/>
      <c r="AL35" s="126">
        <f>AL36+AL37+AL38+AN39+AN40+AL41+AL43+AL44+AL45+AL46+AL47+AL48+AL49+AL50+AL51+AL53+AL54+AL55</f>
        <v>172.45000000000005</v>
      </c>
      <c r="AM35" s="116"/>
      <c r="AN35" s="116"/>
      <c r="AO35" s="117"/>
      <c r="AP35" s="11"/>
      <c r="AQ35" s="11"/>
      <c r="AR35" s="11"/>
      <c r="AS35" s="11"/>
    </row>
    <row r="36" spans="1:45" ht="25.5" customHeight="1">
      <c r="A36" s="164" t="s">
        <v>267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87" t="s">
        <v>101</v>
      </c>
      <c r="P36" s="103"/>
      <c r="Q36" s="88"/>
      <c r="R36" s="89">
        <v>34.2</v>
      </c>
      <c r="S36" s="90"/>
      <c r="T36" s="90"/>
      <c r="U36" s="91"/>
      <c r="V36" s="89">
        <v>66.3</v>
      </c>
      <c r="W36" s="90"/>
      <c r="X36" s="90"/>
      <c r="Y36" s="91"/>
      <c r="Z36" s="97">
        <v>8.43</v>
      </c>
      <c r="AA36" s="98"/>
      <c r="AB36" s="98"/>
      <c r="AC36" s="99"/>
      <c r="AD36" s="97">
        <v>16.17</v>
      </c>
      <c r="AE36" s="98"/>
      <c r="AF36" s="98"/>
      <c r="AG36" s="99"/>
      <c r="AH36" s="97">
        <v>22.4</v>
      </c>
      <c r="AI36" s="98"/>
      <c r="AJ36" s="98"/>
      <c r="AK36" s="99"/>
      <c r="AL36" s="97">
        <v>19.3</v>
      </c>
      <c r="AM36" s="98"/>
      <c r="AN36" s="98"/>
      <c r="AO36" s="99"/>
      <c r="AP36" s="11"/>
      <c r="AQ36" s="11"/>
      <c r="AR36" s="11"/>
      <c r="AS36" s="11"/>
    </row>
    <row r="37" spans="1:45" ht="24.75" customHeight="1">
      <c r="A37" s="166" t="s">
        <v>268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  <c r="O37" s="87" t="s">
        <v>102</v>
      </c>
      <c r="P37" s="103"/>
      <c r="Q37" s="88"/>
      <c r="R37" s="89">
        <v>92.4</v>
      </c>
      <c r="S37" s="90"/>
      <c r="T37" s="90"/>
      <c r="U37" s="91"/>
      <c r="V37" s="89">
        <v>65.4</v>
      </c>
      <c r="W37" s="90"/>
      <c r="X37" s="90"/>
      <c r="Y37" s="91"/>
      <c r="Z37" s="97">
        <v>16.98</v>
      </c>
      <c r="AA37" s="98"/>
      <c r="AB37" s="98"/>
      <c r="AC37" s="99"/>
      <c r="AD37" s="97">
        <v>13.02</v>
      </c>
      <c r="AE37" s="98"/>
      <c r="AF37" s="98"/>
      <c r="AG37" s="99"/>
      <c r="AH37" s="97">
        <v>17.7</v>
      </c>
      <c r="AI37" s="98"/>
      <c r="AJ37" s="98"/>
      <c r="AK37" s="99"/>
      <c r="AL37" s="97">
        <v>17.7</v>
      </c>
      <c r="AM37" s="98"/>
      <c r="AN37" s="98"/>
      <c r="AO37" s="99"/>
      <c r="AP37" s="11"/>
      <c r="AQ37" s="11"/>
      <c r="AR37" s="11"/>
      <c r="AS37" s="11"/>
    </row>
    <row r="38" spans="1:45" ht="27" customHeight="1">
      <c r="A38" s="166" t="s">
        <v>351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4"/>
      <c r="O38" s="87" t="s">
        <v>103</v>
      </c>
      <c r="P38" s="103"/>
      <c r="Q38" s="88"/>
      <c r="R38" s="242">
        <v>2.3</v>
      </c>
      <c r="S38" s="243"/>
      <c r="T38" s="243"/>
      <c r="U38" s="244"/>
      <c r="V38" s="89">
        <v>1.2</v>
      </c>
      <c r="W38" s="90"/>
      <c r="X38" s="90"/>
      <c r="Y38" s="91"/>
      <c r="Z38" s="97">
        <v>0.4</v>
      </c>
      <c r="AA38" s="98"/>
      <c r="AB38" s="98"/>
      <c r="AC38" s="99"/>
      <c r="AD38" s="97">
        <v>0.2</v>
      </c>
      <c r="AE38" s="98"/>
      <c r="AF38" s="98"/>
      <c r="AG38" s="99"/>
      <c r="AH38" s="97">
        <v>0.2</v>
      </c>
      <c r="AI38" s="98"/>
      <c r="AJ38" s="98"/>
      <c r="AK38" s="99"/>
      <c r="AL38" s="97">
        <v>0.4</v>
      </c>
      <c r="AM38" s="98"/>
      <c r="AN38" s="98"/>
      <c r="AO38" s="99"/>
      <c r="AP38" s="11"/>
      <c r="AQ38" s="11"/>
      <c r="AR38" s="11"/>
      <c r="AS38" s="11"/>
    </row>
    <row r="39" spans="1:45" ht="26.25" customHeight="1">
      <c r="A39" s="199" t="s">
        <v>361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0"/>
      <c r="O39" s="87" t="s">
        <v>105</v>
      </c>
      <c r="P39" s="103"/>
      <c r="Q39" s="103"/>
      <c r="R39" s="89"/>
      <c r="S39" s="90"/>
      <c r="T39" s="90"/>
      <c r="U39" s="91"/>
      <c r="V39" s="14"/>
      <c r="W39" s="14"/>
      <c r="X39" s="14"/>
      <c r="Y39" s="15">
        <v>0</v>
      </c>
      <c r="Z39" s="16"/>
      <c r="AA39" s="98">
        <v>0</v>
      </c>
      <c r="AB39" s="98"/>
      <c r="AC39" s="99"/>
      <c r="AD39" s="16"/>
      <c r="AE39" s="98">
        <v>0</v>
      </c>
      <c r="AF39" s="98"/>
      <c r="AG39" s="99"/>
      <c r="AH39" s="16"/>
      <c r="AI39" s="17">
        <v>0</v>
      </c>
      <c r="AJ39" s="18"/>
      <c r="AK39" s="18"/>
      <c r="AL39" s="18"/>
      <c r="AM39" s="18"/>
      <c r="AN39" s="97">
        <v>0</v>
      </c>
      <c r="AO39" s="99"/>
      <c r="AP39" s="11"/>
      <c r="AQ39" s="11"/>
      <c r="AR39" s="11"/>
      <c r="AS39" s="11"/>
    </row>
    <row r="40" spans="1:45" ht="18.75" customHeight="1">
      <c r="A40" s="199" t="s">
        <v>380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O40" s="87" t="s">
        <v>359</v>
      </c>
      <c r="P40" s="103"/>
      <c r="Q40" s="88"/>
      <c r="R40" s="89"/>
      <c r="S40" s="90"/>
      <c r="T40" s="90"/>
      <c r="U40" s="91"/>
      <c r="V40" s="14"/>
      <c r="W40" s="14"/>
      <c r="X40" s="14"/>
      <c r="Y40" s="15">
        <v>1</v>
      </c>
      <c r="Z40" s="16"/>
      <c r="AA40" s="98">
        <v>0</v>
      </c>
      <c r="AB40" s="98"/>
      <c r="AC40" s="99"/>
      <c r="AD40" s="16"/>
      <c r="AE40" s="98">
        <v>0</v>
      </c>
      <c r="AF40" s="98"/>
      <c r="AG40" s="99"/>
      <c r="AH40" s="16"/>
      <c r="AI40" s="17">
        <v>0</v>
      </c>
      <c r="AJ40" s="16"/>
      <c r="AK40" s="16"/>
      <c r="AL40" s="16"/>
      <c r="AM40" s="16"/>
      <c r="AN40" s="98">
        <v>1</v>
      </c>
      <c r="AO40" s="99"/>
      <c r="AP40" s="11"/>
      <c r="AQ40" s="11"/>
      <c r="AR40" s="11"/>
      <c r="AS40" s="11"/>
    </row>
    <row r="41" spans="1:45" ht="37.5" customHeight="1" thickBot="1">
      <c r="A41" s="164" t="s">
        <v>49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87" t="s">
        <v>108</v>
      </c>
      <c r="P41" s="103"/>
      <c r="Q41" s="88"/>
      <c r="R41" s="89">
        <v>259</v>
      </c>
      <c r="S41" s="90"/>
      <c r="T41" s="90"/>
      <c r="U41" s="91"/>
      <c r="V41" s="89">
        <v>305.3</v>
      </c>
      <c r="W41" s="90"/>
      <c r="X41" s="90"/>
      <c r="Y41" s="91"/>
      <c r="Z41" s="97">
        <v>30.05</v>
      </c>
      <c r="AA41" s="98"/>
      <c r="AB41" s="98"/>
      <c r="AC41" s="99"/>
      <c r="AD41" s="97">
        <v>131.55</v>
      </c>
      <c r="AE41" s="98"/>
      <c r="AF41" s="98"/>
      <c r="AG41" s="99"/>
      <c r="AH41" s="97">
        <v>62.2</v>
      </c>
      <c r="AI41" s="98"/>
      <c r="AJ41" s="98"/>
      <c r="AK41" s="99"/>
      <c r="AL41" s="97">
        <v>81.5</v>
      </c>
      <c r="AM41" s="98"/>
      <c r="AN41" s="98"/>
      <c r="AO41" s="176"/>
      <c r="AP41" s="11"/>
      <c r="AQ41" s="11"/>
      <c r="AR41" s="11"/>
      <c r="AS41" s="11"/>
    </row>
    <row r="42" spans="1:45" ht="12.75" customHeight="1" thickBot="1">
      <c r="A42" s="222">
        <v>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>
        <v>2</v>
      </c>
      <c r="P42" s="96"/>
      <c r="Q42" s="96"/>
      <c r="R42" s="185" t="s">
        <v>291</v>
      </c>
      <c r="S42" s="185"/>
      <c r="T42" s="185"/>
      <c r="U42" s="185"/>
      <c r="V42" s="185" t="s">
        <v>291</v>
      </c>
      <c r="W42" s="185"/>
      <c r="X42" s="185"/>
      <c r="Y42" s="185"/>
      <c r="Z42" s="132" t="s">
        <v>292</v>
      </c>
      <c r="AA42" s="132"/>
      <c r="AB42" s="132"/>
      <c r="AC42" s="132"/>
      <c r="AD42" s="132" t="s">
        <v>293</v>
      </c>
      <c r="AE42" s="132"/>
      <c r="AF42" s="132"/>
      <c r="AG42" s="132"/>
      <c r="AH42" s="132" t="s">
        <v>294</v>
      </c>
      <c r="AI42" s="132"/>
      <c r="AJ42" s="132"/>
      <c r="AK42" s="132"/>
      <c r="AL42" s="132" t="s">
        <v>295</v>
      </c>
      <c r="AM42" s="132"/>
      <c r="AN42" s="132"/>
      <c r="AO42" s="133"/>
      <c r="AP42" s="11"/>
      <c r="AQ42" s="11"/>
      <c r="AR42" s="11"/>
      <c r="AS42" s="11"/>
    </row>
    <row r="43" spans="1:45" ht="25.5" customHeight="1">
      <c r="A43" s="164" t="s">
        <v>50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87" t="s">
        <v>109</v>
      </c>
      <c r="P43" s="103"/>
      <c r="Q43" s="88"/>
      <c r="R43" s="89">
        <v>108.5</v>
      </c>
      <c r="S43" s="90"/>
      <c r="T43" s="90"/>
      <c r="U43" s="91"/>
      <c r="V43" s="89">
        <v>112.5</v>
      </c>
      <c r="W43" s="90"/>
      <c r="X43" s="90"/>
      <c r="Y43" s="91"/>
      <c r="Z43" s="97">
        <v>11.06</v>
      </c>
      <c r="AA43" s="98"/>
      <c r="AB43" s="98"/>
      <c r="AC43" s="99"/>
      <c r="AD43" s="97">
        <v>48.54</v>
      </c>
      <c r="AE43" s="98"/>
      <c r="AF43" s="98"/>
      <c r="AG43" s="99"/>
      <c r="AH43" s="97">
        <v>27.2</v>
      </c>
      <c r="AI43" s="98"/>
      <c r="AJ43" s="98"/>
      <c r="AK43" s="99"/>
      <c r="AL43" s="97">
        <v>25.7</v>
      </c>
      <c r="AM43" s="98"/>
      <c r="AN43" s="98"/>
      <c r="AO43" s="176"/>
      <c r="AP43" s="11"/>
      <c r="AQ43" s="11"/>
      <c r="AR43" s="11"/>
      <c r="AS43" s="11"/>
    </row>
    <row r="44" spans="1:45" ht="25.5" customHeight="1">
      <c r="A44" s="166" t="s">
        <v>269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87" t="s">
        <v>279</v>
      </c>
      <c r="P44" s="103"/>
      <c r="Q44" s="88"/>
      <c r="R44" s="89">
        <v>24.1</v>
      </c>
      <c r="S44" s="90"/>
      <c r="T44" s="90"/>
      <c r="U44" s="91"/>
      <c r="V44" s="89">
        <v>10</v>
      </c>
      <c r="W44" s="90"/>
      <c r="X44" s="90"/>
      <c r="Y44" s="91"/>
      <c r="Z44" s="97">
        <v>0</v>
      </c>
      <c r="AA44" s="98"/>
      <c r="AB44" s="98"/>
      <c r="AC44" s="99"/>
      <c r="AD44" s="97">
        <v>0</v>
      </c>
      <c r="AE44" s="98"/>
      <c r="AF44" s="98"/>
      <c r="AG44" s="99"/>
      <c r="AH44" s="97">
        <v>0.71</v>
      </c>
      <c r="AI44" s="98"/>
      <c r="AJ44" s="98"/>
      <c r="AK44" s="99"/>
      <c r="AL44" s="97">
        <v>9.29</v>
      </c>
      <c r="AM44" s="98"/>
      <c r="AN44" s="98"/>
      <c r="AO44" s="176"/>
      <c r="AP44" s="11"/>
      <c r="AQ44" s="11"/>
      <c r="AR44" s="11"/>
      <c r="AS44" s="11"/>
    </row>
    <row r="45" spans="1:45" ht="15.75" customHeight="1">
      <c r="A45" s="166" t="s">
        <v>270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  <c r="O45" s="87" t="s">
        <v>280</v>
      </c>
      <c r="P45" s="103"/>
      <c r="Q45" s="88"/>
      <c r="R45" s="89">
        <v>10.6</v>
      </c>
      <c r="S45" s="90"/>
      <c r="T45" s="90"/>
      <c r="U45" s="91"/>
      <c r="V45" s="89">
        <v>4.7</v>
      </c>
      <c r="W45" s="90"/>
      <c r="X45" s="90"/>
      <c r="Y45" s="91"/>
      <c r="Z45" s="97">
        <v>0.2</v>
      </c>
      <c r="AA45" s="98"/>
      <c r="AB45" s="98"/>
      <c r="AC45" s="99"/>
      <c r="AD45" s="97">
        <v>0</v>
      </c>
      <c r="AE45" s="98"/>
      <c r="AF45" s="98"/>
      <c r="AG45" s="99"/>
      <c r="AH45" s="97">
        <v>3.2</v>
      </c>
      <c r="AI45" s="98"/>
      <c r="AJ45" s="98"/>
      <c r="AK45" s="99"/>
      <c r="AL45" s="97">
        <v>1.3</v>
      </c>
      <c r="AM45" s="98"/>
      <c r="AN45" s="98"/>
      <c r="AO45" s="176"/>
      <c r="AP45" s="11"/>
      <c r="AQ45" s="11"/>
      <c r="AR45" s="11"/>
      <c r="AS45" s="11"/>
    </row>
    <row r="46" spans="1:45" ht="25.5" customHeight="1">
      <c r="A46" s="166" t="s">
        <v>274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/>
      <c r="O46" s="87" t="s">
        <v>281</v>
      </c>
      <c r="P46" s="103"/>
      <c r="Q46" s="88"/>
      <c r="R46" s="89">
        <v>0.1</v>
      </c>
      <c r="S46" s="90"/>
      <c r="T46" s="90"/>
      <c r="U46" s="91"/>
      <c r="V46" s="89">
        <v>0.2</v>
      </c>
      <c r="W46" s="90"/>
      <c r="X46" s="90"/>
      <c r="Y46" s="91"/>
      <c r="Z46" s="97">
        <v>0</v>
      </c>
      <c r="AA46" s="98"/>
      <c r="AB46" s="98"/>
      <c r="AC46" s="99"/>
      <c r="AD46" s="97">
        <v>0</v>
      </c>
      <c r="AE46" s="98"/>
      <c r="AF46" s="98"/>
      <c r="AG46" s="99"/>
      <c r="AH46" s="97">
        <v>0.15</v>
      </c>
      <c r="AI46" s="98"/>
      <c r="AJ46" s="98"/>
      <c r="AK46" s="99"/>
      <c r="AL46" s="97">
        <f>V46/4</f>
        <v>0.05</v>
      </c>
      <c r="AM46" s="98"/>
      <c r="AN46" s="98"/>
      <c r="AO46" s="176"/>
      <c r="AP46" s="11"/>
      <c r="AQ46" s="11"/>
      <c r="AR46" s="11"/>
      <c r="AS46" s="11"/>
    </row>
    <row r="47" spans="1:45" ht="12.75" customHeight="1">
      <c r="A47" s="166" t="s">
        <v>275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8"/>
      <c r="O47" s="87" t="s">
        <v>284</v>
      </c>
      <c r="P47" s="103"/>
      <c r="Q47" s="19"/>
      <c r="R47" s="89">
        <v>1.2</v>
      </c>
      <c r="S47" s="90"/>
      <c r="T47" s="90"/>
      <c r="U47" s="91"/>
      <c r="V47" s="89">
        <v>0</v>
      </c>
      <c r="W47" s="90"/>
      <c r="X47" s="90"/>
      <c r="Y47" s="91"/>
      <c r="Z47" s="97">
        <v>0</v>
      </c>
      <c r="AA47" s="98"/>
      <c r="AB47" s="98"/>
      <c r="AC47" s="99"/>
      <c r="AD47" s="97">
        <v>0</v>
      </c>
      <c r="AE47" s="98"/>
      <c r="AF47" s="98"/>
      <c r="AG47" s="99"/>
      <c r="AH47" s="97">
        <v>0</v>
      </c>
      <c r="AI47" s="98"/>
      <c r="AJ47" s="98"/>
      <c r="AK47" s="99"/>
      <c r="AL47" s="97">
        <v>0</v>
      </c>
      <c r="AM47" s="98"/>
      <c r="AN47" s="98"/>
      <c r="AO47" s="176"/>
      <c r="AP47" s="11"/>
      <c r="AQ47" s="11"/>
      <c r="AR47" s="11"/>
      <c r="AS47" s="11"/>
    </row>
    <row r="48" spans="1:45" ht="12.75" customHeight="1">
      <c r="A48" s="166" t="s">
        <v>276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87" t="s">
        <v>285</v>
      </c>
      <c r="P48" s="88"/>
      <c r="Q48" s="20"/>
      <c r="R48" s="89">
        <v>1.5</v>
      </c>
      <c r="S48" s="90"/>
      <c r="T48" s="90"/>
      <c r="U48" s="91"/>
      <c r="V48" s="89">
        <v>1.6</v>
      </c>
      <c r="W48" s="90"/>
      <c r="X48" s="90"/>
      <c r="Y48" s="91"/>
      <c r="Z48" s="97">
        <v>0</v>
      </c>
      <c r="AA48" s="98"/>
      <c r="AB48" s="98"/>
      <c r="AC48" s="99"/>
      <c r="AD48" s="97">
        <v>0</v>
      </c>
      <c r="AE48" s="98"/>
      <c r="AF48" s="98"/>
      <c r="AG48" s="99"/>
      <c r="AH48" s="97">
        <v>0.99</v>
      </c>
      <c r="AI48" s="98"/>
      <c r="AJ48" s="98"/>
      <c r="AK48" s="99"/>
      <c r="AL48" s="97">
        <v>0.61</v>
      </c>
      <c r="AM48" s="98"/>
      <c r="AN48" s="98"/>
      <c r="AO48" s="176"/>
      <c r="AP48" s="11"/>
      <c r="AQ48" s="11"/>
      <c r="AR48" s="11"/>
      <c r="AS48" s="11"/>
    </row>
    <row r="49" spans="1:45" ht="25.5" customHeight="1">
      <c r="A49" s="166" t="s">
        <v>352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8"/>
      <c r="O49" s="87" t="s">
        <v>286</v>
      </c>
      <c r="P49" s="103"/>
      <c r="Q49" s="88"/>
      <c r="R49" s="89">
        <v>0.5</v>
      </c>
      <c r="S49" s="90"/>
      <c r="T49" s="90"/>
      <c r="U49" s="91"/>
      <c r="V49" s="89">
        <v>0.6</v>
      </c>
      <c r="W49" s="90"/>
      <c r="X49" s="90"/>
      <c r="Y49" s="91"/>
      <c r="Z49" s="97">
        <v>0.2</v>
      </c>
      <c r="AA49" s="98"/>
      <c r="AB49" s="98"/>
      <c r="AC49" s="99"/>
      <c r="AD49" s="97">
        <v>0</v>
      </c>
      <c r="AE49" s="98"/>
      <c r="AF49" s="98"/>
      <c r="AG49" s="99"/>
      <c r="AH49" s="97">
        <v>0.1</v>
      </c>
      <c r="AI49" s="98"/>
      <c r="AJ49" s="98"/>
      <c r="AK49" s="99"/>
      <c r="AL49" s="97">
        <v>0.3</v>
      </c>
      <c r="AM49" s="98"/>
      <c r="AN49" s="98"/>
      <c r="AO49" s="176"/>
      <c r="AP49" s="11"/>
      <c r="AQ49" s="11"/>
      <c r="AR49" s="11"/>
      <c r="AS49" s="11"/>
    </row>
    <row r="50" spans="1:45" ht="12.75" customHeight="1">
      <c r="A50" s="164" t="s">
        <v>51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87" t="s">
        <v>287</v>
      </c>
      <c r="P50" s="103"/>
      <c r="Q50" s="88"/>
      <c r="R50" s="89">
        <v>45</v>
      </c>
      <c r="S50" s="90"/>
      <c r="T50" s="90"/>
      <c r="U50" s="91"/>
      <c r="V50" s="89">
        <v>48</v>
      </c>
      <c r="W50" s="90"/>
      <c r="X50" s="90"/>
      <c r="Y50" s="91"/>
      <c r="Z50" s="97">
        <v>11.3</v>
      </c>
      <c r="AA50" s="98"/>
      <c r="AB50" s="98"/>
      <c r="AC50" s="99"/>
      <c r="AD50" s="97">
        <v>13.7</v>
      </c>
      <c r="AE50" s="98"/>
      <c r="AF50" s="98"/>
      <c r="AG50" s="99"/>
      <c r="AH50" s="97">
        <v>11.7</v>
      </c>
      <c r="AI50" s="98"/>
      <c r="AJ50" s="98"/>
      <c r="AK50" s="99"/>
      <c r="AL50" s="97">
        <v>11.3</v>
      </c>
      <c r="AM50" s="98"/>
      <c r="AN50" s="98"/>
      <c r="AO50" s="176"/>
      <c r="AP50" s="11"/>
      <c r="AQ50" s="11"/>
      <c r="AR50" s="11"/>
      <c r="AS50" s="11"/>
    </row>
    <row r="51" spans="1:45" ht="12.75" customHeight="1">
      <c r="A51" s="201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4"/>
      <c r="O51" s="106" t="s">
        <v>288</v>
      </c>
      <c r="P51" s="106"/>
      <c r="Q51" s="106"/>
      <c r="R51" s="89">
        <v>2.2</v>
      </c>
      <c r="S51" s="90"/>
      <c r="T51" s="90"/>
      <c r="U51" s="91"/>
      <c r="V51" s="89">
        <v>2.4</v>
      </c>
      <c r="W51" s="90"/>
      <c r="X51" s="90"/>
      <c r="Y51" s="91"/>
      <c r="Z51" s="97">
        <v>0.8</v>
      </c>
      <c r="AA51" s="98"/>
      <c r="AB51" s="98"/>
      <c r="AC51" s="99"/>
      <c r="AD51" s="97">
        <v>0.6</v>
      </c>
      <c r="AE51" s="98"/>
      <c r="AF51" s="98"/>
      <c r="AG51" s="99"/>
      <c r="AH51" s="97">
        <v>0.4</v>
      </c>
      <c r="AI51" s="98"/>
      <c r="AJ51" s="98"/>
      <c r="AK51" s="99"/>
      <c r="AL51" s="97">
        <v>0.6</v>
      </c>
      <c r="AM51" s="98"/>
      <c r="AN51" s="98"/>
      <c r="AO51" s="176"/>
      <c r="AP51" s="11"/>
      <c r="AQ51" s="11"/>
      <c r="AR51" s="11"/>
      <c r="AS51" s="11"/>
    </row>
    <row r="52" spans="1:45" ht="23.25" customHeight="1">
      <c r="A52" s="174" t="s">
        <v>353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87" t="s">
        <v>289</v>
      </c>
      <c r="P52" s="103"/>
      <c r="Q52" s="88"/>
      <c r="R52" s="89">
        <v>0</v>
      </c>
      <c r="S52" s="90"/>
      <c r="T52" s="90"/>
      <c r="U52" s="91"/>
      <c r="V52" s="89">
        <v>0</v>
      </c>
      <c r="W52" s="90"/>
      <c r="X52" s="90"/>
      <c r="Y52" s="91"/>
      <c r="Z52" s="97">
        <v>0</v>
      </c>
      <c r="AA52" s="98"/>
      <c r="AB52" s="98"/>
      <c r="AC52" s="99"/>
      <c r="AD52" s="97">
        <v>0</v>
      </c>
      <c r="AE52" s="98"/>
      <c r="AF52" s="98"/>
      <c r="AG52" s="99"/>
      <c r="AH52" s="97">
        <v>0</v>
      </c>
      <c r="AI52" s="98"/>
      <c r="AJ52" s="98"/>
      <c r="AK52" s="99"/>
      <c r="AL52" s="97">
        <v>0</v>
      </c>
      <c r="AM52" s="98"/>
      <c r="AN52" s="98"/>
      <c r="AO52" s="176"/>
      <c r="AP52" s="11"/>
      <c r="AQ52" s="11"/>
      <c r="AR52" s="11"/>
      <c r="AS52" s="11"/>
    </row>
    <row r="53" spans="1:45" ht="25.5" customHeight="1">
      <c r="A53" s="201" t="s">
        <v>304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87" t="s">
        <v>305</v>
      </c>
      <c r="P53" s="103"/>
      <c r="Q53" s="88"/>
      <c r="R53" s="126">
        <v>0</v>
      </c>
      <c r="S53" s="116"/>
      <c r="T53" s="116"/>
      <c r="U53" s="117"/>
      <c r="V53" s="126">
        <v>1.9</v>
      </c>
      <c r="W53" s="116"/>
      <c r="X53" s="116"/>
      <c r="Y53" s="117"/>
      <c r="Z53" s="97">
        <v>0</v>
      </c>
      <c r="AA53" s="98"/>
      <c r="AB53" s="98"/>
      <c r="AC53" s="99"/>
      <c r="AD53" s="97">
        <v>0</v>
      </c>
      <c r="AE53" s="98"/>
      <c r="AF53" s="98"/>
      <c r="AG53" s="99"/>
      <c r="AH53" s="97">
        <v>0.9</v>
      </c>
      <c r="AI53" s="98"/>
      <c r="AJ53" s="98"/>
      <c r="AK53" s="99"/>
      <c r="AL53" s="97">
        <v>1</v>
      </c>
      <c r="AM53" s="98"/>
      <c r="AN53" s="98"/>
      <c r="AO53" s="176"/>
      <c r="AP53" s="11"/>
      <c r="AQ53" s="11"/>
      <c r="AR53" s="11"/>
      <c r="AS53" s="11"/>
    </row>
    <row r="54" spans="1:45" ht="25.5" customHeight="1">
      <c r="A54" s="201" t="s">
        <v>354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87" t="s">
        <v>306</v>
      </c>
      <c r="P54" s="103"/>
      <c r="Q54" s="88"/>
      <c r="R54" s="126">
        <v>2</v>
      </c>
      <c r="S54" s="116"/>
      <c r="T54" s="116"/>
      <c r="U54" s="117"/>
      <c r="V54" s="126">
        <v>2.4</v>
      </c>
      <c r="W54" s="116"/>
      <c r="X54" s="116"/>
      <c r="Y54" s="117"/>
      <c r="Z54" s="97">
        <v>0</v>
      </c>
      <c r="AA54" s="98"/>
      <c r="AB54" s="98"/>
      <c r="AC54" s="99"/>
      <c r="AD54" s="97">
        <v>0</v>
      </c>
      <c r="AE54" s="98"/>
      <c r="AF54" s="98"/>
      <c r="AG54" s="99"/>
      <c r="AH54" s="97">
        <v>0</v>
      </c>
      <c r="AI54" s="98"/>
      <c r="AJ54" s="98"/>
      <c r="AK54" s="99"/>
      <c r="AL54" s="97">
        <v>2.4</v>
      </c>
      <c r="AM54" s="98"/>
      <c r="AN54" s="98"/>
      <c r="AO54" s="176"/>
      <c r="AP54" s="11"/>
      <c r="AQ54" s="11"/>
      <c r="AR54" s="11"/>
      <c r="AS54" s="11"/>
    </row>
    <row r="55" spans="1:45" ht="25.5" customHeight="1">
      <c r="A55" s="164" t="s">
        <v>357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06" t="s">
        <v>366</v>
      </c>
      <c r="P55" s="106"/>
      <c r="Q55" s="106"/>
      <c r="R55" s="131">
        <v>0</v>
      </c>
      <c r="S55" s="131"/>
      <c r="T55" s="131"/>
      <c r="U55" s="131"/>
      <c r="V55" s="131">
        <v>0</v>
      </c>
      <c r="W55" s="131"/>
      <c r="X55" s="131"/>
      <c r="Y55" s="131"/>
      <c r="Z55" s="245">
        <v>0</v>
      </c>
      <c r="AA55" s="245"/>
      <c r="AB55" s="245"/>
      <c r="AC55" s="245"/>
      <c r="AD55" s="245">
        <v>0</v>
      </c>
      <c r="AE55" s="245"/>
      <c r="AF55" s="245"/>
      <c r="AG55" s="245"/>
      <c r="AH55" s="245">
        <v>0</v>
      </c>
      <c r="AI55" s="245"/>
      <c r="AJ55" s="245"/>
      <c r="AK55" s="245"/>
      <c r="AL55" s="245">
        <v>0</v>
      </c>
      <c r="AM55" s="245"/>
      <c r="AN55" s="245"/>
      <c r="AO55" s="278"/>
      <c r="AP55" s="11"/>
      <c r="AQ55" s="11"/>
      <c r="AR55" s="11"/>
      <c r="AS55" s="11"/>
    </row>
    <row r="56" spans="1:45" ht="25.5" customHeight="1">
      <c r="A56" s="166" t="s">
        <v>302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9"/>
      <c r="O56" s="87" t="s">
        <v>367</v>
      </c>
      <c r="P56" s="103"/>
      <c r="Q56" s="88"/>
      <c r="R56" s="126"/>
      <c r="S56" s="116"/>
      <c r="T56" s="116"/>
      <c r="U56" s="117"/>
      <c r="V56" s="126"/>
      <c r="W56" s="116"/>
      <c r="X56" s="116"/>
      <c r="Y56" s="117"/>
      <c r="Z56" s="97"/>
      <c r="AA56" s="98"/>
      <c r="AB56" s="98"/>
      <c r="AC56" s="99"/>
      <c r="AD56" s="97"/>
      <c r="AE56" s="98"/>
      <c r="AF56" s="98"/>
      <c r="AG56" s="99"/>
      <c r="AH56" s="97"/>
      <c r="AI56" s="98"/>
      <c r="AJ56" s="98"/>
      <c r="AK56" s="99"/>
      <c r="AL56" s="97"/>
      <c r="AM56" s="98"/>
      <c r="AN56" s="98"/>
      <c r="AO56" s="176"/>
      <c r="AP56" s="11"/>
      <c r="AQ56" s="11"/>
      <c r="AR56" s="11"/>
      <c r="AS56" s="11"/>
    </row>
    <row r="57" spans="1:45" ht="30" customHeight="1">
      <c r="A57" s="164" t="s">
        <v>17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06" t="s">
        <v>230</v>
      </c>
      <c r="P57" s="106"/>
      <c r="Q57" s="106"/>
      <c r="R57" s="131">
        <f>SUM(R58:U62)</f>
        <v>0</v>
      </c>
      <c r="S57" s="131"/>
      <c r="T57" s="131"/>
      <c r="U57" s="131"/>
      <c r="V57" s="131">
        <f>SUM(V58:Y62)</f>
        <v>7.3</v>
      </c>
      <c r="W57" s="131"/>
      <c r="X57" s="131"/>
      <c r="Y57" s="131"/>
      <c r="Z57" s="245">
        <v>0</v>
      </c>
      <c r="AA57" s="245"/>
      <c r="AB57" s="245"/>
      <c r="AC57" s="245"/>
      <c r="AD57" s="245">
        <v>0</v>
      </c>
      <c r="AE57" s="245"/>
      <c r="AF57" s="245"/>
      <c r="AG57" s="245"/>
      <c r="AH57" s="245">
        <v>0</v>
      </c>
      <c r="AI57" s="245"/>
      <c r="AJ57" s="245"/>
      <c r="AK57" s="245"/>
      <c r="AL57" s="245">
        <v>7.3</v>
      </c>
      <c r="AM57" s="245"/>
      <c r="AN57" s="245"/>
      <c r="AO57" s="245"/>
      <c r="AP57" s="11"/>
      <c r="AQ57" s="11"/>
      <c r="AR57" s="11"/>
      <c r="AS57" s="11"/>
    </row>
    <row r="58" spans="1:45" ht="36.75" customHeight="1">
      <c r="A58" s="164" t="s">
        <v>356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06" t="s">
        <v>18</v>
      </c>
      <c r="P58" s="106"/>
      <c r="Q58" s="106"/>
      <c r="R58" s="89"/>
      <c r="S58" s="90"/>
      <c r="T58" s="90"/>
      <c r="U58" s="91"/>
      <c r="V58" s="89"/>
      <c r="W58" s="90"/>
      <c r="X58" s="90"/>
      <c r="Y58" s="91"/>
      <c r="Z58" s="97"/>
      <c r="AA58" s="98"/>
      <c r="AB58" s="98"/>
      <c r="AC58" s="99"/>
      <c r="AD58" s="97"/>
      <c r="AE58" s="98"/>
      <c r="AF58" s="98"/>
      <c r="AG58" s="99"/>
      <c r="AH58" s="97"/>
      <c r="AI58" s="98"/>
      <c r="AJ58" s="98"/>
      <c r="AK58" s="99"/>
      <c r="AL58" s="97"/>
      <c r="AM58" s="98"/>
      <c r="AN58" s="98"/>
      <c r="AO58" s="176"/>
      <c r="AP58" s="11"/>
      <c r="AQ58" s="11"/>
      <c r="AR58" s="11"/>
      <c r="AS58" s="11"/>
    </row>
    <row r="59" spans="1:45" ht="16.5" customHeight="1" hidden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1"/>
      <c r="AQ59" s="21"/>
      <c r="AR59" s="21"/>
      <c r="AS59" s="21"/>
    </row>
    <row r="60" spans="1:45" ht="18" customHeight="1">
      <c r="A60" s="164" t="s">
        <v>19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06" t="s">
        <v>20</v>
      </c>
      <c r="P60" s="106"/>
      <c r="Q60" s="106"/>
      <c r="R60" s="131"/>
      <c r="S60" s="131"/>
      <c r="T60" s="131"/>
      <c r="U60" s="131"/>
      <c r="V60" s="131"/>
      <c r="W60" s="131"/>
      <c r="X60" s="131"/>
      <c r="Y60" s="131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78"/>
      <c r="AP60" s="11"/>
      <c r="AQ60" s="11"/>
      <c r="AR60" s="11"/>
      <c r="AS60" s="11"/>
    </row>
    <row r="61" spans="1:45" ht="22.5" customHeight="1">
      <c r="A61" s="164" t="s">
        <v>21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06" t="s">
        <v>22</v>
      </c>
      <c r="P61" s="106"/>
      <c r="Q61" s="106"/>
      <c r="R61" s="131"/>
      <c r="S61" s="131"/>
      <c r="T61" s="131"/>
      <c r="U61" s="131"/>
      <c r="V61" s="131">
        <v>7.3</v>
      </c>
      <c r="W61" s="131"/>
      <c r="X61" s="131"/>
      <c r="Y61" s="131"/>
      <c r="Z61" s="245">
        <v>0</v>
      </c>
      <c r="AA61" s="245"/>
      <c r="AB61" s="245"/>
      <c r="AC61" s="245"/>
      <c r="AD61" s="245">
        <v>0</v>
      </c>
      <c r="AE61" s="245"/>
      <c r="AF61" s="245"/>
      <c r="AG61" s="245"/>
      <c r="AH61" s="245">
        <v>0</v>
      </c>
      <c r="AI61" s="245"/>
      <c r="AJ61" s="245"/>
      <c r="AK61" s="245"/>
      <c r="AL61" s="245">
        <v>7.3</v>
      </c>
      <c r="AM61" s="245"/>
      <c r="AN61" s="245"/>
      <c r="AO61" s="278"/>
      <c r="AP61" s="11"/>
      <c r="AQ61" s="11"/>
      <c r="AR61" s="11"/>
      <c r="AS61" s="11"/>
    </row>
    <row r="62" spans="1:45" ht="31.5" customHeight="1">
      <c r="A62" s="164" t="s">
        <v>376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06" t="s">
        <v>23</v>
      </c>
      <c r="P62" s="106"/>
      <c r="Q62" s="106"/>
      <c r="R62" s="131"/>
      <c r="S62" s="131"/>
      <c r="T62" s="131"/>
      <c r="U62" s="131"/>
      <c r="V62" s="131">
        <v>0</v>
      </c>
      <c r="W62" s="131"/>
      <c r="X62" s="131"/>
      <c r="Y62" s="131"/>
      <c r="Z62" s="245">
        <v>0</v>
      </c>
      <c r="AA62" s="245"/>
      <c r="AB62" s="245"/>
      <c r="AC62" s="245"/>
      <c r="AD62" s="245">
        <v>0</v>
      </c>
      <c r="AE62" s="245"/>
      <c r="AF62" s="245"/>
      <c r="AG62" s="245"/>
      <c r="AH62" s="245">
        <v>0</v>
      </c>
      <c r="AI62" s="245"/>
      <c r="AJ62" s="245"/>
      <c r="AK62" s="245"/>
      <c r="AL62" s="245">
        <v>0</v>
      </c>
      <c r="AM62" s="245"/>
      <c r="AN62" s="245"/>
      <c r="AO62" s="278"/>
      <c r="AP62" s="11"/>
      <c r="AQ62" s="11"/>
      <c r="AR62" s="11"/>
      <c r="AS62" s="11"/>
    </row>
    <row r="63" spans="1:45" ht="17.25" customHeight="1">
      <c r="A63" s="164" t="s">
        <v>164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06" t="s">
        <v>231</v>
      </c>
      <c r="P63" s="106"/>
      <c r="Q63" s="106"/>
      <c r="R63" s="131"/>
      <c r="S63" s="131"/>
      <c r="T63" s="131"/>
      <c r="U63" s="131"/>
      <c r="V63" s="131"/>
      <c r="W63" s="131"/>
      <c r="X63" s="131"/>
      <c r="Y63" s="131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78"/>
      <c r="AP63" s="11"/>
      <c r="AQ63" s="11"/>
      <c r="AR63" s="11"/>
      <c r="AS63" s="11"/>
    </row>
    <row r="64" spans="1:45" ht="25.5" customHeight="1">
      <c r="A64" s="164" t="s">
        <v>165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06" t="s">
        <v>232</v>
      </c>
      <c r="P64" s="106"/>
      <c r="Q64" s="106"/>
      <c r="R64" s="131"/>
      <c r="S64" s="131"/>
      <c r="T64" s="131"/>
      <c r="U64" s="131"/>
      <c r="V64" s="131"/>
      <c r="W64" s="131"/>
      <c r="X64" s="131"/>
      <c r="Y64" s="131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78"/>
      <c r="AP64" s="11"/>
      <c r="AQ64" s="11"/>
      <c r="AR64" s="11"/>
      <c r="AS64" s="11"/>
    </row>
    <row r="65" spans="1:45" ht="16.5" customHeight="1">
      <c r="A65" s="164" t="s">
        <v>166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06" t="s">
        <v>233</v>
      </c>
      <c r="P65" s="106"/>
      <c r="Q65" s="106"/>
      <c r="R65" s="131"/>
      <c r="S65" s="131"/>
      <c r="T65" s="131"/>
      <c r="U65" s="131"/>
      <c r="V65" s="131"/>
      <c r="W65" s="131"/>
      <c r="X65" s="131"/>
      <c r="Y65" s="131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78"/>
      <c r="AP65" s="11"/>
      <c r="AQ65" s="11"/>
      <c r="AR65" s="11"/>
      <c r="AS65" s="11"/>
    </row>
    <row r="66" spans="1:45" ht="12.75" customHeight="1">
      <c r="A66" s="164" t="s">
        <v>167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06" t="s">
        <v>234</v>
      </c>
      <c r="P66" s="106"/>
      <c r="Q66" s="106"/>
      <c r="R66" s="131"/>
      <c r="S66" s="131"/>
      <c r="T66" s="131"/>
      <c r="U66" s="131"/>
      <c r="V66" s="131"/>
      <c r="W66" s="131"/>
      <c r="X66" s="131"/>
      <c r="Y66" s="131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78"/>
      <c r="AP66" s="11"/>
      <c r="AQ66" s="11"/>
      <c r="AR66" s="11"/>
      <c r="AS66" s="11"/>
    </row>
    <row r="67" spans="1:45" ht="12" customHeight="1">
      <c r="A67" s="164" t="s">
        <v>168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06" t="s">
        <v>235</v>
      </c>
      <c r="P67" s="106"/>
      <c r="Q67" s="106"/>
      <c r="R67" s="131"/>
      <c r="S67" s="131"/>
      <c r="T67" s="131"/>
      <c r="U67" s="131"/>
      <c r="V67" s="131"/>
      <c r="W67" s="131"/>
      <c r="X67" s="131"/>
      <c r="Y67" s="131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78"/>
      <c r="AP67" s="11"/>
      <c r="AQ67" s="11"/>
      <c r="AR67" s="11"/>
      <c r="AS67" s="11"/>
    </row>
    <row r="68" spans="1:45" ht="12" customHeight="1">
      <c r="A68" s="164" t="s">
        <v>24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06" t="s">
        <v>236</v>
      </c>
      <c r="P68" s="106"/>
      <c r="Q68" s="106"/>
      <c r="R68" s="131"/>
      <c r="S68" s="131"/>
      <c r="T68" s="131"/>
      <c r="U68" s="131"/>
      <c r="V68" s="131"/>
      <c r="W68" s="131"/>
      <c r="X68" s="131"/>
      <c r="Y68" s="131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78"/>
      <c r="AP68" s="11"/>
      <c r="AQ68" s="11"/>
      <c r="AR68" s="11"/>
      <c r="AS68" s="11"/>
    </row>
    <row r="69" spans="1:45" ht="25.5" customHeight="1">
      <c r="A69" s="164" t="s">
        <v>25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06" t="s">
        <v>237</v>
      </c>
      <c r="P69" s="106"/>
      <c r="Q69" s="106"/>
      <c r="R69" s="131"/>
      <c r="S69" s="131"/>
      <c r="T69" s="131"/>
      <c r="U69" s="131"/>
      <c r="V69" s="131"/>
      <c r="W69" s="131"/>
      <c r="X69" s="131"/>
      <c r="Y69" s="131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78"/>
      <c r="AP69" s="11"/>
      <c r="AQ69" s="11"/>
      <c r="AR69" s="11"/>
      <c r="AS69" s="11"/>
    </row>
    <row r="70" spans="1:45" ht="21" customHeight="1">
      <c r="A70" s="189" t="s">
        <v>26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27" t="s">
        <v>238</v>
      </c>
      <c r="P70" s="127"/>
      <c r="Q70" s="127"/>
      <c r="R70" s="84">
        <f>R35+R57</f>
        <v>583.6000000000001</v>
      </c>
      <c r="S70" s="85"/>
      <c r="T70" s="85"/>
      <c r="U70" s="86"/>
      <c r="V70" s="84">
        <f>V35+V57</f>
        <v>630.8000000000001</v>
      </c>
      <c r="W70" s="85"/>
      <c r="X70" s="85"/>
      <c r="Y70" s="86"/>
      <c r="Z70" s="89">
        <f>Z35+Z57</f>
        <v>79.42</v>
      </c>
      <c r="AA70" s="90"/>
      <c r="AB70" s="90"/>
      <c r="AC70" s="91"/>
      <c r="AD70" s="126">
        <f>AD35+AD57</f>
        <v>223.77999999999997</v>
      </c>
      <c r="AE70" s="116"/>
      <c r="AF70" s="116"/>
      <c r="AG70" s="117"/>
      <c r="AH70" s="126">
        <f>AH57+AH35</f>
        <v>147.85</v>
      </c>
      <c r="AI70" s="116"/>
      <c r="AJ70" s="116"/>
      <c r="AK70" s="117"/>
      <c r="AL70" s="126">
        <f>AL57+AL35</f>
        <v>179.75000000000006</v>
      </c>
      <c r="AM70" s="116"/>
      <c r="AN70" s="116"/>
      <c r="AO70" s="117"/>
      <c r="AP70" s="11"/>
      <c r="AQ70" s="11"/>
      <c r="AR70" s="11"/>
      <c r="AS70" s="11"/>
    </row>
    <row r="71" spans="1:45" ht="26.25" customHeight="1">
      <c r="A71" s="189" t="s">
        <v>27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06"/>
      <c r="P71" s="106"/>
      <c r="Q71" s="106"/>
      <c r="R71" s="112"/>
      <c r="S71" s="112"/>
      <c r="T71" s="112"/>
      <c r="U71" s="112"/>
      <c r="V71" s="112"/>
      <c r="W71" s="112"/>
      <c r="X71" s="112"/>
      <c r="Y71" s="112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79"/>
      <c r="AP71" s="11"/>
      <c r="AQ71" s="11"/>
      <c r="AR71" s="11"/>
      <c r="AS71" s="11"/>
    </row>
    <row r="72" spans="1:45" ht="16.5" customHeight="1">
      <c r="A72" s="164" t="s">
        <v>28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06" t="s">
        <v>239</v>
      </c>
      <c r="P72" s="106"/>
      <c r="Q72" s="106"/>
      <c r="R72" s="131">
        <f>R27-R35</f>
        <v>-19.240000000000123</v>
      </c>
      <c r="S72" s="131"/>
      <c r="T72" s="131"/>
      <c r="U72" s="131"/>
      <c r="V72" s="131">
        <v>-15.05</v>
      </c>
      <c r="W72" s="131"/>
      <c r="X72" s="131"/>
      <c r="Y72" s="131"/>
      <c r="Z72" s="245">
        <f>Z27-Z35</f>
        <v>-7.540000000000006</v>
      </c>
      <c r="AA72" s="245"/>
      <c r="AB72" s="245"/>
      <c r="AC72" s="245"/>
      <c r="AD72" s="245">
        <f>AD27-AD35</f>
        <v>-15.059999999999974</v>
      </c>
      <c r="AE72" s="245"/>
      <c r="AF72" s="245"/>
      <c r="AG72" s="245"/>
      <c r="AH72" s="245">
        <f>AH27-AH35</f>
        <v>-8.75</v>
      </c>
      <c r="AI72" s="245"/>
      <c r="AJ72" s="245"/>
      <c r="AK72" s="245"/>
      <c r="AL72" s="245">
        <v>16.3</v>
      </c>
      <c r="AM72" s="245"/>
      <c r="AN72" s="245"/>
      <c r="AO72" s="278"/>
      <c r="AP72" s="11"/>
      <c r="AQ72" s="11"/>
      <c r="AR72" s="11"/>
      <c r="AS72" s="11"/>
    </row>
    <row r="73" spans="1:45" ht="24" customHeight="1">
      <c r="A73" s="164" t="s">
        <v>29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06" t="s">
        <v>240</v>
      </c>
      <c r="P73" s="106"/>
      <c r="Q73" s="106"/>
      <c r="R73" s="131">
        <f>R72-R57-R63-R64</f>
        <v>-19.240000000000123</v>
      </c>
      <c r="S73" s="131"/>
      <c r="T73" s="131"/>
      <c r="U73" s="131"/>
      <c r="V73" s="131">
        <f>V72-V57-V63-V64</f>
        <v>-22.35</v>
      </c>
      <c r="W73" s="131"/>
      <c r="X73" s="131"/>
      <c r="Y73" s="131"/>
      <c r="Z73" s="131">
        <f>Z72+Z28+AC57-Z57-Z63-Z64</f>
        <v>-7.540000000000006</v>
      </c>
      <c r="AA73" s="131"/>
      <c r="AB73" s="131"/>
      <c r="AC73" s="131"/>
      <c r="AD73" s="131">
        <f>AD72+AG28-AD57-AD63-AD64</f>
        <v>-15.059999999999974</v>
      </c>
      <c r="AE73" s="131"/>
      <c r="AF73" s="131"/>
      <c r="AG73" s="131"/>
      <c r="AH73" s="131">
        <f>AH72+AK28-AH57-AH63-AH64</f>
        <v>-8.75</v>
      </c>
      <c r="AI73" s="131"/>
      <c r="AJ73" s="131"/>
      <c r="AK73" s="131"/>
      <c r="AL73" s="131">
        <f>AL72+AO28-AL57-AL63-AL64</f>
        <v>9</v>
      </c>
      <c r="AM73" s="131"/>
      <c r="AN73" s="131"/>
      <c r="AO73" s="131"/>
      <c r="AP73" s="220"/>
      <c r="AQ73" s="220"/>
      <c r="AR73" s="220"/>
      <c r="AS73" s="220"/>
    </row>
    <row r="74" spans="1:45" ht="23.25" customHeight="1">
      <c r="A74" s="164" t="s">
        <v>30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06" t="s">
        <v>241</v>
      </c>
      <c r="P74" s="106"/>
      <c r="Q74" s="106"/>
      <c r="R74" s="131">
        <f>R73+R29+R30+R31-R65-R66-R67</f>
        <v>-9.540000000000123</v>
      </c>
      <c r="S74" s="131"/>
      <c r="T74" s="131"/>
      <c r="U74" s="131"/>
      <c r="V74" s="131">
        <f>V73+V29+V30+V31-V65-V66-V67</f>
        <v>-17.1</v>
      </c>
      <c r="W74" s="131"/>
      <c r="X74" s="131"/>
      <c r="Y74" s="131"/>
      <c r="Z74" s="131">
        <f>Z73+Z30+Z29+Z31-Z66-Z67-Z65-Z57</f>
        <v>-5.040000000000006</v>
      </c>
      <c r="AA74" s="131"/>
      <c r="AB74" s="131"/>
      <c r="AC74" s="131"/>
      <c r="AD74" s="131">
        <f>AD73+AD29+AD30+AD31-AD65-AD66-AD67-AD57</f>
        <v>-13.059999999999974</v>
      </c>
      <c r="AE74" s="131"/>
      <c r="AF74" s="131"/>
      <c r="AG74" s="131"/>
      <c r="AH74" s="131">
        <f>AH73+AH29+AH30+AH31-AH65-AH66-AH67-AH61</f>
        <v>-8</v>
      </c>
      <c r="AI74" s="131"/>
      <c r="AJ74" s="131"/>
      <c r="AK74" s="131"/>
      <c r="AL74" s="131">
        <f>AL73+AL29+AL30+AL31-AL65-AL66-AL67</f>
        <v>9</v>
      </c>
      <c r="AM74" s="131"/>
      <c r="AN74" s="131"/>
      <c r="AO74" s="131"/>
      <c r="AP74" s="220"/>
      <c r="AQ74" s="220"/>
      <c r="AR74" s="220"/>
      <c r="AS74" s="220"/>
    </row>
    <row r="75" spans="1:45" ht="24.75" customHeight="1">
      <c r="A75" s="164" t="s">
        <v>31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06" t="s">
        <v>242</v>
      </c>
      <c r="P75" s="106"/>
      <c r="Q75" s="106"/>
      <c r="R75" s="131">
        <v>0</v>
      </c>
      <c r="S75" s="131"/>
      <c r="T75" s="131"/>
      <c r="U75" s="131"/>
      <c r="V75" s="131">
        <v>0</v>
      </c>
      <c r="W75" s="131"/>
      <c r="X75" s="131"/>
      <c r="Y75" s="131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78"/>
      <c r="AP75" s="220"/>
      <c r="AQ75" s="220"/>
      <c r="AR75" s="220"/>
      <c r="AS75" s="220"/>
    </row>
    <row r="76" spans="1:45" ht="27" customHeight="1">
      <c r="A76" s="189" t="s">
        <v>32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27" t="s">
        <v>243</v>
      </c>
      <c r="P76" s="127"/>
      <c r="Q76" s="127"/>
      <c r="R76" s="112">
        <f>R33-R70</f>
        <v>8.059999999999832</v>
      </c>
      <c r="S76" s="112"/>
      <c r="T76" s="112"/>
      <c r="U76" s="112"/>
      <c r="V76" s="112">
        <v>0</v>
      </c>
      <c r="W76" s="112"/>
      <c r="X76" s="112"/>
      <c r="Y76" s="112"/>
      <c r="Z76" s="112">
        <f>Z33-Z70</f>
        <v>-5.040000000000006</v>
      </c>
      <c r="AA76" s="112"/>
      <c r="AB76" s="112"/>
      <c r="AC76" s="112"/>
      <c r="AD76" s="112">
        <f>AD33-AD70</f>
        <v>4.0400000000000205</v>
      </c>
      <c r="AE76" s="112"/>
      <c r="AF76" s="112"/>
      <c r="AG76" s="112"/>
      <c r="AH76" s="112">
        <f>AH33-AH70</f>
        <v>-8</v>
      </c>
      <c r="AI76" s="112"/>
      <c r="AJ76" s="112"/>
      <c r="AK76" s="112"/>
      <c r="AL76" s="112">
        <v>9</v>
      </c>
      <c r="AM76" s="112"/>
      <c r="AN76" s="112"/>
      <c r="AO76" s="112"/>
      <c r="AP76" s="112">
        <f>AP33-AP70</f>
        <v>0</v>
      </c>
      <c r="AQ76" s="112"/>
      <c r="AR76" s="112"/>
      <c r="AS76" s="112"/>
    </row>
    <row r="77" spans="1:45" ht="6.75" customHeight="1" hidden="1">
      <c r="A77" s="164" t="s">
        <v>33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06" t="s">
        <v>34</v>
      </c>
      <c r="P77" s="106"/>
      <c r="Q77" s="106"/>
      <c r="R77" s="112"/>
      <c r="S77" s="112"/>
      <c r="T77" s="112"/>
      <c r="U77" s="112"/>
      <c r="V77" s="112"/>
      <c r="W77" s="112"/>
      <c r="X77" s="112"/>
      <c r="Y77" s="112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78"/>
      <c r="AP77" s="10"/>
      <c r="AQ77" s="10"/>
      <c r="AR77" s="10"/>
      <c r="AS77" s="10"/>
    </row>
    <row r="78" spans="1:45" ht="12" customHeight="1" hidden="1">
      <c r="A78" s="164" t="s">
        <v>35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06" t="s">
        <v>36</v>
      </c>
      <c r="P78" s="106"/>
      <c r="Q78" s="106"/>
      <c r="R78" s="112"/>
      <c r="S78" s="112"/>
      <c r="T78" s="112"/>
      <c r="U78" s="112"/>
      <c r="V78" s="112"/>
      <c r="W78" s="112"/>
      <c r="X78" s="112"/>
      <c r="Y78" s="112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78"/>
      <c r="AP78" s="10"/>
      <c r="AQ78" s="10"/>
      <c r="AR78" s="10"/>
      <c r="AS78" s="10"/>
    </row>
    <row r="79" spans="1:45" ht="12" customHeight="1" hidden="1">
      <c r="A79" s="189" t="s">
        <v>264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27" t="s">
        <v>244</v>
      </c>
      <c r="P79" s="127"/>
      <c r="Q79" s="127"/>
      <c r="R79" s="112"/>
      <c r="S79" s="112"/>
      <c r="T79" s="112"/>
      <c r="U79" s="112"/>
      <c r="V79" s="112"/>
      <c r="W79" s="112"/>
      <c r="X79" s="112"/>
      <c r="Y79" s="112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10"/>
      <c r="AQ79" s="10"/>
      <c r="AR79" s="10"/>
      <c r="AS79" s="10"/>
    </row>
    <row r="80" spans="1:45" ht="12" customHeight="1" hidden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2" customHeight="1" hidden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2" customHeight="1" hidden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ht="12" customHeight="1" hidden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ht="12" customHeight="1" hidden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ht="9" customHeight="1" hidden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ht="27" customHeight="1" thickBot="1">
      <c r="A86" s="247" t="s">
        <v>264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9" t="s">
        <v>244</v>
      </c>
      <c r="P86" s="249"/>
      <c r="Q86" s="249"/>
      <c r="R86" s="238"/>
      <c r="S86" s="238"/>
      <c r="T86" s="238"/>
      <c r="U86" s="238"/>
      <c r="V86" s="238"/>
      <c r="W86" s="238"/>
      <c r="X86" s="238"/>
      <c r="Y86" s="238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10" t="s">
        <v>307</v>
      </c>
      <c r="AQ86" s="10"/>
      <c r="AR86" s="10"/>
      <c r="AS86" s="10"/>
    </row>
    <row r="87" spans="1:45" ht="39.75" customHeight="1" thickBo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4"/>
      <c r="Q87" s="24"/>
      <c r="R87" s="25"/>
      <c r="S87" s="25"/>
      <c r="T87" s="25"/>
      <c r="U87" s="25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10"/>
      <c r="AQ87" s="10"/>
      <c r="AR87" s="10"/>
      <c r="AS87" s="10"/>
    </row>
    <row r="88" spans="1:45" ht="39" customHeight="1" thickBot="1">
      <c r="A88" s="246" t="s">
        <v>319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10"/>
      <c r="AQ88" s="10"/>
      <c r="AR88" s="10"/>
      <c r="AS88" s="10"/>
    </row>
    <row r="89" spans="1:45" ht="27" customHeight="1" thickBot="1">
      <c r="A89" s="222">
        <v>1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>
        <v>2</v>
      </c>
      <c r="P89" s="96"/>
      <c r="Q89" s="96"/>
      <c r="R89" s="96">
        <v>3</v>
      </c>
      <c r="S89" s="96"/>
      <c r="T89" s="96"/>
      <c r="U89" s="96"/>
      <c r="V89" s="185" t="s">
        <v>291</v>
      </c>
      <c r="W89" s="185"/>
      <c r="X89" s="185"/>
      <c r="Y89" s="185"/>
      <c r="Z89" s="132" t="s">
        <v>292</v>
      </c>
      <c r="AA89" s="132"/>
      <c r="AB89" s="132"/>
      <c r="AC89" s="132"/>
      <c r="AD89" s="132" t="s">
        <v>293</v>
      </c>
      <c r="AE89" s="132"/>
      <c r="AF89" s="132"/>
      <c r="AG89" s="133"/>
      <c r="AH89" s="134" t="s">
        <v>294</v>
      </c>
      <c r="AI89" s="132"/>
      <c r="AJ89" s="132"/>
      <c r="AK89" s="132"/>
      <c r="AL89" s="132" t="s">
        <v>295</v>
      </c>
      <c r="AM89" s="132"/>
      <c r="AN89" s="132"/>
      <c r="AO89" s="133"/>
      <c r="AP89" s="10"/>
      <c r="AQ89" s="10"/>
      <c r="AR89" s="10"/>
      <c r="AS89" s="10"/>
    </row>
    <row r="90" spans="1:70" ht="41.25" customHeight="1" thickBot="1">
      <c r="A90" s="144" t="s">
        <v>320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239" t="s">
        <v>335</v>
      </c>
      <c r="P90" s="240"/>
      <c r="Q90" s="241"/>
      <c r="R90" s="251">
        <v>16.1</v>
      </c>
      <c r="S90" s="252"/>
      <c r="T90" s="252"/>
      <c r="U90" s="253"/>
      <c r="V90" s="28"/>
      <c r="W90" s="29"/>
      <c r="X90" s="29"/>
      <c r="Y90" s="30">
        <v>1.41</v>
      </c>
      <c r="Z90" s="31"/>
      <c r="AA90" s="82">
        <v>1.41</v>
      </c>
      <c r="AB90" s="82"/>
      <c r="AC90" s="83"/>
      <c r="AD90" s="31"/>
      <c r="AE90" s="82">
        <v>0</v>
      </c>
      <c r="AF90" s="82"/>
      <c r="AG90" s="83"/>
      <c r="AH90" s="32"/>
      <c r="AI90" s="33">
        <v>0</v>
      </c>
      <c r="AJ90" s="34"/>
      <c r="AK90" s="35"/>
      <c r="AL90" s="32"/>
      <c r="AM90" s="81"/>
      <c r="AN90" s="82"/>
      <c r="AO90" s="83"/>
      <c r="AP90" s="10"/>
      <c r="AQ90" s="10"/>
      <c r="AR90" s="10"/>
      <c r="AS90" s="10"/>
      <c r="AZ90" s="7"/>
      <c r="BA90" s="7"/>
      <c r="BB90" s="8"/>
      <c r="BC90" s="6"/>
      <c r="BD90" s="459"/>
      <c r="BE90" s="459"/>
      <c r="BF90" s="459"/>
      <c r="BG90" s="6"/>
      <c r="BH90" s="459"/>
      <c r="BI90" s="459"/>
      <c r="BJ90" s="459"/>
      <c r="BK90" s="6"/>
      <c r="BL90" s="5"/>
      <c r="BM90" s="6"/>
      <c r="BN90" s="6"/>
      <c r="BO90" s="6"/>
      <c r="BP90" s="459"/>
      <c r="BQ90" s="459"/>
      <c r="BR90" s="459"/>
    </row>
    <row r="91" spans="1:45" ht="22.5" customHeight="1" thickBot="1">
      <c r="A91" s="87" t="s">
        <v>321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88"/>
      <c r="O91" s="87" t="s">
        <v>336</v>
      </c>
      <c r="P91" s="103"/>
      <c r="Q91" s="88"/>
      <c r="R91" s="84"/>
      <c r="S91" s="85"/>
      <c r="T91" s="85"/>
      <c r="U91" s="86"/>
      <c r="V91" s="28"/>
      <c r="W91" s="29"/>
      <c r="X91" s="29"/>
      <c r="Y91" s="30"/>
      <c r="Z91" s="31"/>
      <c r="AA91" s="82"/>
      <c r="AB91" s="82"/>
      <c r="AC91" s="83"/>
      <c r="AD91" s="31"/>
      <c r="AE91" s="82"/>
      <c r="AF91" s="82"/>
      <c r="AG91" s="83"/>
      <c r="AH91" s="32"/>
      <c r="AI91" s="33"/>
      <c r="AJ91" s="34"/>
      <c r="AK91" s="35"/>
      <c r="AL91" s="32"/>
      <c r="AM91" s="81"/>
      <c r="AN91" s="82"/>
      <c r="AO91" s="83"/>
      <c r="AP91" s="10"/>
      <c r="AQ91" s="10"/>
      <c r="AR91" s="10"/>
      <c r="AS91" s="10"/>
    </row>
    <row r="92" spans="1:45" ht="29.25" customHeight="1" thickBot="1">
      <c r="A92" s="87" t="s">
        <v>322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88"/>
      <c r="O92" s="87" t="s">
        <v>337</v>
      </c>
      <c r="P92" s="103"/>
      <c r="Q92" s="88"/>
      <c r="R92" s="84"/>
      <c r="S92" s="85"/>
      <c r="T92" s="85"/>
      <c r="U92" s="86"/>
      <c r="V92" s="28"/>
      <c r="W92" s="29"/>
      <c r="X92" s="29"/>
      <c r="Y92" s="30"/>
      <c r="Z92" s="31"/>
      <c r="AA92" s="82"/>
      <c r="AB92" s="82"/>
      <c r="AC92" s="83"/>
      <c r="AD92" s="31"/>
      <c r="AE92" s="82"/>
      <c r="AF92" s="82"/>
      <c r="AG92" s="83"/>
      <c r="AH92" s="32"/>
      <c r="AI92" s="33"/>
      <c r="AJ92" s="34"/>
      <c r="AK92" s="35"/>
      <c r="AL92" s="32"/>
      <c r="AM92" s="81"/>
      <c r="AN92" s="82"/>
      <c r="AO92" s="83"/>
      <c r="AP92" s="10"/>
      <c r="AQ92" s="10"/>
      <c r="AR92" s="10"/>
      <c r="AS92" s="10"/>
    </row>
    <row r="93" spans="1:45" ht="38.25" customHeight="1" thickBot="1">
      <c r="A93" s="87" t="s">
        <v>323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88"/>
      <c r="O93" s="87" t="s">
        <v>338</v>
      </c>
      <c r="P93" s="103"/>
      <c r="Q93" s="88"/>
      <c r="R93" s="84">
        <v>16.1</v>
      </c>
      <c r="S93" s="85"/>
      <c r="T93" s="85"/>
      <c r="U93" s="86"/>
      <c r="V93" s="28"/>
      <c r="W93" s="29"/>
      <c r="X93" s="29"/>
      <c r="Y93" s="30">
        <v>1.41</v>
      </c>
      <c r="Z93" s="31"/>
      <c r="AA93" s="82">
        <v>1.41</v>
      </c>
      <c r="AB93" s="82"/>
      <c r="AC93" s="83"/>
      <c r="AD93" s="31"/>
      <c r="AE93" s="82">
        <v>0</v>
      </c>
      <c r="AF93" s="82"/>
      <c r="AG93" s="83"/>
      <c r="AH93" s="32"/>
      <c r="AI93" s="33">
        <v>0</v>
      </c>
      <c r="AJ93" s="34"/>
      <c r="AK93" s="35"/>
      <c r="AL93" s="32"/>
      <c r="AM93" s="81"/>
      <c r="AN93" s="82"/>
      <c r="AO93" s="83"/>
      <c r="AP93" s="10"/>
      <c r="AQ93" s="10"/>
      <c r="AR93" s="10"/>
      <c r="AS93" s="10"/>
    </row>
    <row r="94" spans="1:45" ht="25.5" customHeight="1" thickBot="1">
      <c r="A94" s="120" t="s">
        <v>324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2"/>
      <c r="O94" s="120" t="s">
        <v>339</v>
      </c>
      <c r="P94" s="121"/>
      <c r="Q94" s="122"/>
      <c r="R94" s="84">
        <v>0</v>
      </c>
      <c r="S94" s="85"/>
      <c r="T94" s="85"/>
      <c r="U94" s="86"/>
      <c r="V94" s="28"/>
      <c r="W94" s="29"/>
      <c r="X94" s="29"/>
      <c r="Y94" s="30">
        <v>0</v>
      </c>
      <c r="Z94" s="31"/>
      <c r="AA94" s="135" t="s">
        <v>348</v>
      </c>
      <c r="AB94" s="136"/>
      <c r="AC94" s="137"/>
      <c r="AD94" s="31"/>
      <c r="AE94" s="82">
        <v>0</v>
      </c>
      <c r="AF94" s="82"/>
      <c r="AG94" s="83"/>
      <c r="AH94" s="32"/>
      <c r="AI94" s="33">
        <v>0</v>
      </c>
      <c r="AJ94" s="34"/>
      <c r="AK94" s="35"/>
      <c r="AL94" s="32"/>
      <c r="AM94" s="81">
        <v>0</v>
      </c>
      <c r="AN94" s="82"/>
      <c r="AO94" s="83"/>
      <c r="AP94" s="10"/>
      <c r="AQ94" s="10"/>
      <c r="AR94" s="10"/>
      <c r="AS94" s="10"/>
    </row>
    <row r="95" spans="1:45" ht="41.25" customHeight="1" thickBot="1">
      <c r="A95" s="87" t="s">
        <v>325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2"/>
      <c r="O95" s="87" t="s">
        <v>340</v>
      </c>
      <c r="P95" s="121"/>
      <c r="Q95" s="122"/>
      <c r="R95" s="84"/>
      <c r="S95" s="85"/>
      <c r="T95" s="85"/>
      <c r="U95" s="86"/>
      <c r="V95" s="28"/>
      <c r="W95" s="29"/>
      <c r="X95" s="29"/>
      <c r="Y95" s="36"/>
      <c r="Z95" s="31"/>
      <c r="AA95" s="37"/>
      <c r="AB95" s="37"/>
      <c r="AC95" s="38"/>
      <c r="AD95" s="31"/>
      <c r="AE95" s="37"/>
      <c r="AF95" s="37"/>
      <c r="AG95" s="38"/>
      <c r="AH95" s="32"/>
      <c r="AI95" s="39"/>
      <c r="AJ95" s="34"/>
      <c r="AK95" s="35"/>
      <c r="AL95" s="32"/>
      <c r="AM95" s="40"/>
      <c r="AN95" s="41"/>
      <c r="AO95" s="42"/>
      <c r="AP95" s="10"/>
      <c r="AQ95" s="10"/>
      <c r="AR95" s="10"/>
      <c r="AS95" s="10"/>
    </row>
    <row r="96" spans="1:45" ht="20.25" customHeight="1" thickBot="1">
      <c r="A96" s="87" t="s">
        <v>326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88"/>
      <c r="O96" s="87" t="s">
        <v>341</v>
      </c>
      <c r="P96" s="103"/>
      <c r="Q96" s="88"/>
      <c r="R96" s="84"/>
      <c r="S96" s="85"/>
      <c r="T96" s="85"/>
      <c r="U96" s="86"/>
      <c r="V96" s="28"/>
      <c r="W96" s="29"/>
      <c r="X96" s="29"/>
      <c r="Y96" s="36"/>
      <c r="Z96" s="31"/>
      <c r="AA96" s="37"/>
      <c r="AB96" s="37"/>
      <c r="AC96" s="38"/>
      <c r="AD96" s="31"/>
      <c r="AE96" s="37"/>
      <c r="AF96" s="37"/>
      <c r="AG96" s="38"/>
      <c r="AH96" s="32"/>
      <c r="AI96" s="39"/>
      <c r="AJ96" s="34"/>
      <c r="AK96" s="35"/>
      <c r="AL96" s="32"/>
      <c r="AM96" s="40"/>
      <c r="AN96" s="41"/>
      <c r="AO96" s="42"/>
      <c r="AP96" s="10"/>
      <c r="AQ96" s="10"/>
      <c r="AR96" s="10"/>
      <c r="AS96" s="10"/>
    </row>
    <row r="97" spans="1:45" ht="16.5" customHeight="1" thickBot="1">
      <c r="A97" s="87" t="s">
        <v>327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88"/>
      <c r="O97" s="87" t="s">
        <v>342</v>
      </c>
      <c r="P97" s="103"/>
      <c r="Q97" s="88"/>
      <c r="R97" s="84"/>
      <c r="S97" s="85"/>
      <c r="T97" s="85"/>
      <c r="U97" s="86"/>
      <c r="V97" s="28"/>
      <c r="W97" s="29"/>
      <c r="X97" s="29"/>
      <c r="Y97" s="36"/>
      <c r="Z97" s="31"/>
      <c r="AA97" s="37"/>
      <c r="AB97" s="37"/>
      <c r="AC97" s="38"/>
      <c r="AD97" s="31"/>
      <c r="AE97" s="37"/>
      <c r="AF97" s="37"/>
      <c r="AG97" s="38"/>
      <c r="AH97" s="32"/>
      <c r="AI97" s="39"/>
      <c r="AJ97" s="34"/>
      <c r="AK97" s="35"/>
      <c r="AL97" s="32"/>
      <c r="AM97" s="40"/>
      <c r="AN97" s="41"/>
      <c r="AO97" s="42"/>
      <c r="AP97" s="10"/>
      <c r="AQ97" s="10"/>
      <c r="AR97" s="10"/>
      <c r="AS97" s="10"/>
    </row>
    <row r="98" spans="1:45" ht="33" customHeight="1" thickBot="1">
      <c r="A98" s="120" t="s">
        <v>328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2"/>
      <c r="O98" s="120" t="s">
        <v>343</v>
      </c>
      <c r="P98" s="121"/>
      <c r="Q98" s="122"/>
      <c r="R98" s="84">
        <v>108.5</v>
      </c>
      <c r="S98" s="85"/>
      <c r="T98" s="85"/>
      <c r="U98" s="86"/>
      <c r="V98" s="28"/>
      <c r="W98" s="29"/>
      <c r="X98" s="29"/>
      <c r="Y98" s="30">
        <v>112.5</v>
      </c>
      <c r="Z98" s="31"/>
      <c r="AA98" s="82">
        <v>11.06</v>
      </c>
      <c r="AB98" s="82"/>
      <c r="AC98" s="83"/>
      <c r="AD98" s="31"/>
      <c r="AE98" s="82">
        <v>48.54</v>
      </c>
      <c r="AF98" s="82"/>
      <c r="AG98" s="83"/>
      <c r="AH98" s="32"/>
      <c r="AI98" s="33">
        <v>27.2</v>
      </c>
      <c r="AJ98" s="34"/>
      <c r="AK98" s="35"/>
      <c r="AL98" s="32"/>
      <c r="AM98" s="81">
        <v>25.7</v>
      </c>
      <c r="AN98" s="82"/>
      <c r="AO98" s="83"/>
      <c r="AP98" s="10"/>
      <c r="AQ98" s="10"/>
      <c r="AR98" s="10"/>
      <c r="AS98" s="10"/>
    </row>
    <row r="99" spans="1:45" ht="26.25" customHeight="1" thickBot="1">
      <c r="A99" s="87" t="s">
        <v>329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88"/>
      <c r="O99" s="87" t="s">
        <v>344</v>
      </c>
      <c r="P99" s="121"/>
      <c r="Q99" s="122"/>
      <c r="R99" s="84">
        <v>108.5</v>
      </c>
      <c r="S99" s="85"/>
      <c r="T99" s="85"/>
      <c r="U99" s="86"/>
      <c r="V99" s="28"/>
      <c r="W99" s="29"/>
      <c r="X99" s="29"/>
      <c r="Y99" s="30">
        <v>112.5</v>
      </c>
      <c r="Z99" s="31"/>
      <c r="AA99" s="82">
        <v>11.06</v>
      </c>
      <c r="AB99" s="82"/>
      <c r="AC99" s="83"/>
      <c r="AD99" s="31"/>
      <c r="AE99" s="82">
        <v>48.54</v>
      </c>
      <c r="AF99" s="82"/>
      <c r="AG99" s="83"/>
      <c r="AH99" s="32"/>
      <c r="AI99" s="33">
        <v>27.2</v>
      </c>
      <c r="AJ99" s="34"/>
      <c r="AK99" s="35"/>
      <c r="AL99" s="32"/>
      <c r="AM99" s="81">
        <v>25.7</v>
      </c>
      <c r="AN99" s="82"/>
      <c r="AO99" s="83"/>
      <c r="AP99" s="10"/>
      <c r="AQ99" s="10"/>
      <c r="AR99" s="10"/>
      <c r="AS99" s="10"/>
    </row>
    <row r="100" spans="1:45" ht="24" customHeight="1" thickBot="1">
      <c r="A100" s="87" t="s">
        <v>330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88"/>
      <c r="O100" s="87" t="s">
        <v>345</v>
      </c>
      <c r="P100" s="103"/>
      <c r="Q100" s="88"/>
      <c r="R100" s="84"/>
      <c r="S100" s="85"/>
      <c r="T100" s="85"/>
      <c r="U100" s="86"/>
      <c r="V100" s="28"/>
      <c r="W100" s="29"/>
      <c r="X100" s="29"/>
      <c r="Y100" s="36"/>
      <c r="Z100" s="31"/>
      <c r="AA100" s="37"/>
      <c r="AB100" s="37"/>
      <c r="AC100" s="38"/>
      <c r="AD100" s="31"/>
      <c r="AE100" s="37"/>
      <c r="AF100" s="37"/>
      <c r="AG100" s="38"/>
      <c r="AH100" s="32"/>
      <c r="AI100" s="39"/>
      <c r="AJ100" s="34"/>
      <c r="AK100" s="35"/>
      <c r="AL100" s="32"/>
      <c r="AM100" s="40"/>
      <c r="AN100" s="41"/>
      <c r="AO100" s="42"/>
      <c r="AP100" s="10"/>
      <c r="AQ100" s="10"/>
      <c r="AR100" s="10"/>
      <c r="AS100" s="10"/>
    </row>
    <row r="101" spans="1:45" ht="27" customHeight="1" thickBot="1">
      <c r="A101" s="120" t="s">
        <v>331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/>
      <c r="O101" s="120" t="s">
        <v>346</v>
      </c>
      <c r="P101" s="121"/>
      <c r="Q101" s="122"/>
      <c r="R101" s="84">
        <v>0</v>
      </c>
      <c r="S101" s="85"/>
      <c r="T101" s="85"/>
      <c r="U101" s="86"/>
      <c r="V101" s="28"/>
      <c r="W101" s="29"/>
      <c r="X101" s="29"/>
      <c r="Y101" s="30">
        <v>0</v>
      </c>
      <c r="Z101" s="31"/>
      <c r="AA101" s="82">
        <v>0</v>
      </c>
      <c r="AB101" s="82"/>
      <c r="AC101" s="83"/>
      <c r="AD101" s="31"/>
      <c r="AE101" s="82">
        <v>0</v>
      </c>
      <c r="AF101" s="82"/>
      <c r="AG101" s="83"/>
      <c r="AH101" s="32"/>
      <c r="AI101" s="33">
        <v>0</v>
      </c>
      <c r="AJ101" s="34"/>
      <c r="AK101" s="35"/>
      <c r="AL101" s="32"/>
      <c r="AM101" s="81">
        <v>0</v>
      </c>
      <c r="AN101" s="118"/>
      <c r="AO101" s="119"/>
      <c r="AP101" s="10"/>
      <c r="AQ101" s="10"/>
      <c r="AR101" s="10"/>
      <c r="AS101" s="10"/>
    </row>
    <row r="102" spans="1:45" ht="19.5" customHeight="1" thickBot="1">
      <c r="A102" s="123" t="s">
        <v>332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123" t="s">
        <v>347</v>
      </c>
      <c r="P102" s="124"/>
      <c r="Q102" s="125"/>
      <c r="R102" s="89">
        <v>0</v>
      </c>
      <c r="S102" s="90"/>
      <c r="T102" s="90"/>
      <c r="U102" s="91"/>
      <c r="V102" s="43"/>
      <c r="W102" s="44"/>
      <c r="X102" s="44"/>
      <c r="Y102" s="45">
        <v>0</v>
      </c>
      <c r="Z102" s="46"/>
      <c r="AA102" s="116">
        <v>0</v>
      </c>
      <c r="AB102" s="116"/>
      <c r="AC102" s="117"/>
      <c r="AD102" s="46"/>
      <c r="AE102" s="116">
        <v>0</v>
      </c>
      <c r="AF102" s="116"/>
      <c r="AG102" s="117"/>
      <c r="AH102" s="47"/>
      <c r="AI102" s="48">
        <v>0</v>
      </c>
      <c r="AJ102" s="49"/>
      <c r="AK102" s="50"/>
      <c r="AL102" s="47"/>
      <c r="AM102" s="126">
        <v>0</v>
      </c>
      <c r="AN102" s="116"/>
      <c r="AO102" s="117"/>
      <c r="AP102" s="10"/>
      <c r="AQ102" s="10"/>
      <c r="AR102" s="10"/>
      <c r="AS102" s="10"/>
    </row>
    <row r="103" spans="1:45" ht="16.5" customHeight="1" thickBot="1">
      <c r="A103" s="87" t="s">
        <v>333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2"/>
      <c r="O103" s="87" t="s">
        <v>40</v>
      </c>
      <c r="P103" s="103"/>
      <c r="Q103" s="88"/>
      <c r="R103" s="84"/>
      <c r="S103" s="85"/>
      <c r="T103" s="85"/>
      <c r="U103" s="86"/>
      <c r="V103" s="51"/>
      <c r="W103" s="51"/>
      <c r="X103" s="51"/>
      <c r="Y103" s="52"/>
      <c r="Z103" s="53"/>
      <c r="AA103" s="53"/>
      <c r="AB103" s="53"/>
      <c r="AC103" s="54"/>
      <c r="AD103" s="55"/>
      <c r="AE103" s="53"/>
      <c r="AF103" s="53"/>
      <c r="AG103" s="54"/>
      <c r="AH103" s="56"/>
      <c r="AI103" s="57"/>
      <c r="AJ103" s="58"/>
      <c r="AK103" s="59"/>
      <c r="AL103" s="56"/>
      <c r="AM103" s="81"/>
      <c r="AN103" s="82"/>
      <c r="AO103" s="83"/>
      <c r="AP103" s="10"/>
      <c r="AQ103" s="10"/>
      <c r="AR103" s="10"/>
      <c r="AS103" s="10"/>
    </row>
    <row r="104" spans="1:45" ht="12.75" customHeight="1" thickBot="1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0"/>
      <c r="P104" s="60"/>
      <c r="Q104" s="60"/>
      <c r="R104" s="62"/>
      <c r="S104" s="62"/>
      <c r="T104" s="62"/>
      <c r="U104" s="62"/>
      <c r="V104" s="63"/>
      <c r="W104" s="63"/>
      <c r="X104" s="63"/>
      <c r="Y104" s="63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34"/>
      <c r="AK104" s="34"/>
      <c r="AL104" s="34"/>
      <c r="AM104" s="65"/>
      <c r="AN104" s="65"/>
      <c r="AO104" s="65"/>
      <c r="AP104" s="10"/>
      <c r="AQ104" s="10"/>
      <c r="AR104" s="10"/>
      <c r="AS104" s="10"/>
    </row>
    <row r="105" spans="1:45" ht="12.75" customHeight="1" thickBot="1">
      <c r="A105" s="184" t="s">
        <v>389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 t="s">
        <v>334</v>
      </c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64"/>
      <c r="AA105" s="64"/>
      <c r="AB105" s="128" t="s">
        <v>373</v>
      </c>
      <c r="AC105" s="128"/>
      <c r="AD105" s="128"/>
      <c r="AE105" s="128"/>
      <c r="AF105" s="128"/>
      <c r="AG105" s="128"/>
      <c r="AH105" s="128"/>
      <c r="AI105" s="128"/>
      <c r="AJ105" s="34"/>
      <c r="AK105" s="34"/>
      <c r="AL105" s="34"/>
      <c r="AM105" s="65"/>
      <c r="AN105" s="65"/>
      <c r="AO105" s="65"/>
      <c r="AP105" s="10"/>
      <c r="AQ105" s="10"/>
      <c r="AR105" s="10"/>
      <c r="AS105" s="10"/>
    </row>
    <row r="106" spans="1:45" ht="18" customHeight="1" thickBot="1">
      <c r="A106" s="205" t="s">
        <v>41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66"/>
      <c r="P106" s="66"/>
      <c r="Q106" s="66"/>
      <c r="R106" s="62"/>
      <c r="S106" s="62"/>
      <c r="T106" s="62"/>
      <c r="U106" s="62"/>
      <c r="V106" s="63"/>
      <c r="W106" s="63"/>
      <c r="X106" s="63"/>
      <c r="Y106" s="63"/>
      <c r="Z106" s="64"/>
      <c r="AA106" s="64"/>
      <c r="AB106" s="64"/>
      <c r="AC106" s="64"/>
      <c r="AD106" s="64"/>
      <c r="AE106" s="64"/>
      <c r="AF106" s="64"/>
      <c r="AG106" s="64"/>
      <c r="AH106" s="34"/>
      <c r="AI106" s="64"/>
      <c r="AJ106" s="34"/>
      <c r="AK106" s="34"/>
      <c r="AL106" s="34"/>
      <c r="AM106" s="65"/>
      <c r="AN106" s="65"/>
      <c r="AO106" s="65"/>
      <c r="AP106" s="10"/>
      <c r="AQ106" s="10"/>
      <c r="AR106" s="10"/>
      <c r="AS106" s="10"/>
    </row>
    <row r="107" spans="1:45" ht="0.75" customHeight="1" thickBot="1">
      <c r="A107" s="276" t="s">
        <v>44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1:45" ht="18" customHeight="1">
      <c r="A108" s="215" t="s">
        <v>45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7"/>
    </row>
    <row r="109" spans="1:45" ht="12.75" customHeight="1">
      <c r="A109" s="214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 t="s">
        <v>2</v>
      </c>
      <c r="P109" s="106"/>
      <c r="Q109" s="106"/>
      <c r="R109" s="106" t="s">
        <v>384</v>
      </c>
      <c r="S109" s="106"/>
      <c r="T109" s="106"/>
      <c r="U109" s="106"/>
      <c r="V109" s="106" t="s">
        <v>176</v>
      </c>
      <c r="W109" s="106"/>
      <c r="X109" s="106"/>
      <c r="Y109" s="106"/>
      <c r="Z109" s="113" t="s">
        <v>3</v>
      </c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5"/>
      <c r="AP109" s="11"/>
      <c r="AQ109" s="11"/>
      <c r="AR109" s="11"/>
      <c r="AS109" s="11"/>
    </row>
    <row r="110" spans="1:45" ht="12.75" customHeight="1">
      <c r="A110" s="214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29" t="s">
        <v>4</v>
      </c>
      <c r="AA110" s="130"/>
      <c r="AB110" s="130"/>
      <c r="AC110" s="125"/>
      <c r="AD110" s="129" t="s">
        <v>6</v>
      </c>
      <c r="AE110" s="130"/>
      <c r="AF110" s="130"/>
      <c r="AG110" s="125"/>
      <c r="AH110" s="129" t="s">
        <v>7</v>
      </c>
      <c r="AI110" s="130"/>
      <c r="AJ110" s="130"/>
      <c r="AK110" s="125"/>
      <c r="AL110" s="323" t="s">
        <v>8</v>
      </c>
      <c r="AM110" s="324"/>
      <c r="AN110" s="324"/>
      <c r="AO110" s="130"/>
      <c r="AP110" s="11"/>
      <c r="AQ110" s="11"/>
      <c r="AR110" s="11"/>
      <c r="AS110" s="11"/>
    </row>
    <row r="111" spans="1:45" ht="25.5" customHeight="1">
      <c r="A111" s="214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13" t="s">
        <v>5</v>
      </c>
      <c r="AA111" s="114"/>
      <c r="AB111" s="114"/>
      <c r="AC111" s="270"/>
      <c r="AD111" s="113" t="s">
        <v>5</v>
      </c>
      <c r="AE111" s="114"/>
      <c r="AF111" s="114"/>
      <c r="AG111" s="270"/>
      <c r="AH111" s="113" t="s">
        <v>5</v>
      </c>
      <c r="AI111" s="114"/>
      <c r="AJ111" s="114"/>
      <c r="AK111" s="270"/>
      <c r="AL111" s="113" t="s">
        <v>5</v>
      </c>
      <c r="AM111" s="114"/>
      <c r="AN111" s="114"/>
      <c r="AO111" s="115"/>
      <c r="AP111" s="11"/>
      <c r="AQ111" s="11"/>
      <c r="AR111" s="11"/>
      <c r="AS111" s="11"/>
    </row>
    <row r="112" spans="1:45" ht="24.75" customHeight="1">
      <c r="A112" s="189" t="s">
        <v>46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27" t="s">
        <v>217</v>
      </c>
      <c r="P112" s="127"/>
      <c r="Q112" s="127"/>
      <c r="R112" s="112">
        <f>R113+R114+R115</f>
        <v>128.9</v>
      </c>
      <c r="S112" s="112"/>
      <c r="T112" s="112"/>
      <c r="U112" s="112"/>
      <c r="V112" s="112">
        <f>V113+V114+V115+Y116+Y118</f>
        <v>125.9</v>
      </c>
      <c r="W112" s="112"/>
      <c r="X112" s="112"/>
      <c r="Y112" s="112"/>
      <c r="Z112" s="271">
        <f>Z113+Z114+Z115+AA116+AA118</f>
        <v>25.81</v>
      </c>
      <c r="AA112" s="271"/>
      <c r="AB112" s="271"/>
      <c r="AC112" s="271"/>
      <c r="AD112" s="271">
        <f>AD113+AD114+AD115+AE116+AE118</f>
        <v>29.39</v>
      </c>
      <c r="AE112" s="271"/>
      <c r="AF112" s="271"/>
      <c r="AG112" s="271"/>
      <c r="AH112" s="271">
        <f>AH113+AH114+AI116+AH115+AI118</f>
        <v>40.3</v>
      </c>
      <c r="AI112" s="271"/>
      <c r="AJ112" s="271"/>
      <c r="AK112" s="271"/>
      <c r="AL112" s="271">
        <f>AL113+AL114+AL115+AN116+AN118</f>
        <v>30.4</v>
      </c>
      <c r="AM112" s="271"/>
      <c r="AN112" s="271"/>
      <c r="AO112" s="325"/>
      <c r="AP112" s="11"/>
      <c r="AQ112" s="11"/>
      <c r="AR112" s="11"/>
      <c r="AS112" s="11"/>
    </row>
    <row r="113" spans="1:45" ht="25.5" customHeight="1">
      <c r="A113" s="164" t="s">
        <v>267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06" t="s">
        <v>47</v>
      </c>
      <c r="P113" s="106"/>
      <c r="Q113" s="106"/>
      <c r="R113" s="89">
        <v>34.2</v>
      </c>
      <c r="S113" s="90"/>
      <c r="T113" s="90"/>
      <c r="U113" s="91"/>
      <c r="V113" s="89">
        <v>58.3</v>
      </c>
      <c r="W113" s="90"/>
      <c r="X113" s="90"/>
      <c r="Y113" s="91"/>
      <c r="Z113" s="97">
        <v>8.43</v>
      </c>
      <c r="AA113" s="98"/>
      <c r="AB113" s="98"/>
      <c r="AC113" s="99"/>
      <c r="AD113" s="97">
        <v>16.17</v>
      </c>
      <c r="AE113" s="98"/>
      <c r="AF113" s="98"/>
      <c r="AG113" s="99"/>
      <c r="AH113" s="97">
        <v>22.4</v>
      </c>
      <c r="AI113" s="98"/>
      <c r="AJ113" s="98"/>
      <c r="AK113" s="99"/>
      <c r="AL113" s="97">
        <v>11.3</v>
      </c>
      <c r="AM113" s="98"/>
      <c r="AN113" s="98"/>
      <c r="AO113" s="99"/>
      <c r="AP113" s="11"/>
      <c r="AQ113" s="11"/>
      <c r="AR113" s="11"/>
      <c r="AS113" s="11"/>
    </row>
    <row r="114" spans="1:45" ht="25.5" customHeight="1">
      <c r="A114" s="166" t="s">
        <v>268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87" t="s">
        <v>48</v>
      </c>
      <c r="P114" s="104"/>
      <c r="Q114" s="105"/>
      <c r="R114" s="89">
        <v>92.4</v>
      </c>
      <c r="S114" s="90"/>
      <c r="T114" s="90"/>
      <c r="U114" s="91"/>
      <c r="V114" s="89">
        <v>65.4</v>
      </c>
      <c r="W114" s="90"/>
      <c r="X114" s="90"/>
      <c r="Y114" s="91"/>
      <c r="Z114" s="97">
        <v>16.98</v>
      </c>
      <c r="AA114" s="98"/>
      <c r="AB114" s="98"/>
      <c r="AC114" s="99"/>
      <c r="AD114" s="97">
        <v>13.02</v>
      </c>
      <c r="AE114" s="98"/>
      <c r="AF114" s="98"/>
      <c r="AG114" s="99"/>
      <c r="AH114" s="97">
        <v>17.7</v>
      </c>
      <c r="AI114" s="98"/>
      <c r="AJ114" s="98"/>
      <c r="AK114" s="99"/>
      <c r="AL114" s="97">
        <v>17.7</v>
      </c>
      <c r="AM114" s="98"/>
      <c r="AN114" s="98"/>
      <c r="AO114" s="99"/>
      <c r="AP114" s="11"/>
      <c r="AQ114" s="11"/>
      <c r="AR114" s="11"/>
      <c r="AS114" s="11"/>
    </row>
    <row r="115" spans="1:45" ht="28.5" customHeight="1">
      <c r="A115" s="166" t="s">
        <v>351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87" t="s">
        <v>57</v>
      </c>
      <c r="P115" s="103"/>
      <c r="Q115" s="88"/>
      <c r="R115" s="89">
        <v>2.3</v>
      </c>
      <c r="S115" s="90"/>
      <c r="T115" s="90"/>
      <c r="U115" s="91"/>
      <c r="V115" s="89">
        <v>1.2</v>
      </c>
      <c r="W115" s="90"/>
      <c r="X115" s="90"/>
      <c r="Y115" s="91"/>
      <c r="Z115" s="97">
        <v>0.4</v>
      </c>
      <c r="AA115" s="98"/>
      <c r="AB115" s="98"/>
      <c r="AC115" s="99"/>
      <c r="AD115" s="97">
        <v>0.2</v>
      </c>
      <c r="AE115" s="98"/>
      <c r="AF115" s="98"/>
      <c r="AG115" s="99"/>
      <c r="AH115" s="97">
        <v>0.2</v>
      </c>
      <c r="AI115" s="98"/>
      <c r="AJ115" s="98"/>
      <c r="AK115" s="99"/>
      <c r="AL115" s="97">
        <v>0.4</v>
      </c>
      <c r="AM115" s="98"/>
      <c r="AN115" s="98"/>
      <c r="AO115" s="99"/>
      <c r="AP115" s="11"/>
      <c r="AQ115" s="11"/>
      <c r="AR115" s="11"/>
      <c r="AS115" s="11"/>
    </row>
    <row r="116" spans="1:45" ht="27.75" customHeight="1">
      <c r="A116" s="213" t="s">
        <v>361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88"/>
      <c r="O116" s="87" t="s">
        <v>58</v>
      </c>
      <c r="P116" s="103"/>
      <c r="Q116" s="88"/>
      <c r="R116" s="67"/>
      <c r="S116" s="68"/>
      <c r="T116" s="68"/>
      <c r="U116" s="15"/>
      <c r="V116" s="14"/>
      <c r="W116" s="14"/>
      <c r="X116" s="14"/>
      <c r="Y116" s="15">
        <v>0</v>
      </c>
      <c r="Z116" s="16"/>
      <c r="AA116" s="98">
        <v>0</v>
      </c>
      <c r="AB116" s="98"/>
      <c r="AC116" s="99"/>
      <c r="AD116" s="16"/>
      <c r="AE116" s="98">
        <v>0</v>
      </c>
      <c r="AF116" s="98"/>
      <c r="AG116" s="99"/>
      <c r="AH116" s="16"/>
      <c r="AI116" s="17">
        <v>0</v>
      </c>
      <c r="AJ116" s="18"/>
      <c r="AK116" s="18"/>
      <c r="AL116" s="18"/>
      <c r="AM116" s="18"/>
      <c r="AN116" s="97">
        <v>0</v>
      </c>
      <c r="AO116" s="99"/>
      <c r="AP116" s="11"/>
      <c r="AQ116" s="11"/>
      <c r="AR116" s="11"/>
      <c r="AS116" s="11"/>
    </row>
    <row r="117" spans="1:45" ht="31.5" customHeight="1">
      <c r="A117" s="213" t="s">
        <v>362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88"/>
      <c r="O117" s="87" t="s">
        <v>59</v>
      </c>
      <c r="P117" s="103"/>
      <c r="Q117" s="88"/>
      <c r="R117" s="67"/>
      <c r="S117" s="68"/>
      <c r="T117" s="68"/>
      <c r="U117" s="15"/>
      <c r="V117" s="14"/>
      <c r="W117" s="14"/>
      <c r="X117" s="14"/>
      <c r="Y117" s="15">
        <v>0</v>
      </c>
      <c r="Z117" s="69"/>
      <c r="AA117" s="98">
        <v>0</v>
      </c>
      <c r="AB117" s="98"/>
      <c r="AC117" s="99"/>
      <c r="AD117" s="69"/>
      <c r="AE117" s="70"/>
      <c r="AF117" s="70"/>
      <c r="AG117" s="71">
        <v>0</v>
      </c>
      <c r="AH117" s="69"/>
      <c r="AI117" s="70">
        <v>0</v>
      </c>
      <c r="AJ117" s="70"/>
      <c r="AK117" s="71"/>
      <c r="AL117" s="69"/>
      <c r="AM117" s="70"/>
      <c r="AN117" s="98">
        <v>0</v>
      </c>
      <c r="AO117" s="176"/>
      <c r="AP117" s="11"/>
      <c r="AQ117" s="11"/>
      <c r="AR117" s="11"/>
      <c r="AS117" s="11"/>
    </row>
    <row r="118" spans="1:45" ht="20.25" customHeight="1">
      <c r="A118" s="213" t="s">
        <v>381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88"/>
      <c r="O118" s="87" t="s">
        <v>61</v>
      </c>
      <c r="P118" s="103"/>
      <c r="Q118" s="88"/>
      <c r="R118" s="67"/>
      <c r="S118" s="68"/>
      <c r="T118" s="68"/>
      <c r="U118" s="15"/>
      <c r="V118" s="67"/>
      <c r="W118" s="68"/>
      <c r="X118" s="68"/>
      <c r="Y118" s="15">
        <v>1</v>
      </c>
      <c r="Z118" s="69"/>
      <c r="AA118" s="98">
        <v>0</v>
      </c>
      <c r="AB118" s="98"/>
      <c r="AC118" s="99"/>
      <c r="AD118" s="16"/>
      <c r="AE118" s="98">
        <v>0</v>
      </c>
      <c r="AF118" s="98"/>
      <c r="AG118" s="99"/>
      <c r="AH118" s="16"/>
      <c r="AI118" s="17">
        <v>0</v>
      </c>
      <c r="AJ118" s="16"/>
      <c r="AK118" s="16"/>
      <c r="AL118" s="16"/>
      <c r="AM118" s="16"/>
      <c r="AN118" s="98">
        <v>1</v>
      </c>
      <c r="AO118" s="99"/>
      <c r="AP118" s="11"/>
      <c r="AQ118" s="11"/>
      <c r="AR118" s="11"/>
      <c r="AS118" s="11"/>
    </row>
    <row r="119" spans="1:45" ht="22.5" customHeight="1">
      <c r="A119" s="189" t="s">
        <v>49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27" t="s">
        <v>218</v>
      </c>
      <c r="P119" s="127"/>
      <c r="Q119" s="127"/>
      <c r="R119" s="84">
        <v>259</v>
      </c>
      <c r="S119" s="85"/>
      <c r="T119" s="85"/>
      <c r="U119" s="86"/>
      <c r="V119" s="84">
        <v>305.3</v>
      </c>
      <c r="W119" s="85"/>
      <c r="X119" s="85"/>
      <c r="Y119" s="86"/>
      <c r="Z119" s="272">
        <v>30.05</v>
      </c>
      <c r="AA119" s="273"/>
      <c r="AB119" s="273"/>
      <c r="AC119" s="274"/>
      <c r="AD119" s="272">
        <v>131.55</v>
      </c>
      <c r="AE119" s="273"/>
      <c r="AF119" s="273"/>
      <c r="AG119" s="274"/>
      <c r="AH119" s="272">
        <v>62.2</v>
      </c>
      <c r="AI119" s="273"/>
      <c r="AJ119" s="273"/>
      <c r="AK119" s="274"/>
      <c r="AL119" s="272">
        <v>81.5</v>
      </c>
      <c r="AM119" s="273"/>
      <c r="AN119" s="273"/>
      <c r="AO119" s="322"/>
      <c r="AP119" s="11"/>
      <c r="AQ119" s="11"/>
      <c r="AR119" s="11"/>
      <c r="AS119" s="11"/>
    </row>
    <row r="120" spans="1:45" ht="25.5" customHeight="1">
      <c r="A120" s="189" t="s">
        <v>50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27" t="s">
        <v>219</v>
      </c>
      <c r="P120" s="127"/>
      <c r="Q120" s="127"/>
      <c r="R120" s="84">
        <v>108.5</v>
      </c>
      <c r="S120" s="85"/>
      <c r="T120" s="85"/>
      <c r="U120" s="86"/>
      <c r="V120" s="84">
        <v>112.5</v>
      </c>
      <c r="W120" s="85"/>
      <c r="X120" s="85"/>
      <c r="Y120" s="86"/>
      <c r="Z120" s="272">
        <v>11.06</v>
      </c>
      <c r="AA120" s="273"/>
      <c r="AB120" s="273"/>
      <c r="AC120" s="274"/>
      <c r="AD120" s="272">
        <v>48.54</v>
      </c>
      <c r="AE120" s="273"/>
      <c r="AF120" s="273"/>
      <c r="AG120" s="274"/>
      <c r="AH120" s="272">
        <v>27.2</v>
      </c>
      <c r="AI120" s="273"/>
      <c r="AJ120" s="273"/>
      <c r="AK120" s="274"/>
      <c r="AL120" s="272">
        <v>25.7</v>
      </c>
      <c r="AM120" s="273"/>
      <c r="AN120" s="273"/>
      <c r="AO120" s="322"/>
      <c r="AP120" s="11"/>
      <c r="AQ120" s="11"/>
      <c r="AR120" s="11"/>
      <c r="AS120" s="11"/>
    </row>
    <row r="121" spans="1:45" ht="16.5" customHeight="1">
      <c r="A121" s="191" t="s">
        <v>299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4"/>
      <c r="O121" s="120" t="s">
        <v>220</v>
      </c>
      <c r="P121" s="104"/>
      <c r="Q121" s="105"/>
      <c r="R121" s="84">
        <f>R122+R123+R124</f>
        <v>34.800000000000004</v>
      </c>
      <c r="S121" s="169"/>
      <c r="T121" s="169"/>
      <c r="U121" s="170"/>
      <c r="V121" s="84">
        <f>V122+V123+V124</f>
        <v>14.899999999999999</v>
      </c>
      <c r="W121" s="169"/>
      <c r="X121" s="169"/>
      <c r="Y121" s="170"/>
      <c r="Z121" s="272">
        <f>SUM(Z122:AC124)</f>
        <v>0.2</v>
      </c>
      <c r="AA121" s="98"/>
      <c r="AB121" s="98"/>
      <c r="AC121" s="99"/>
      <c r="AD121" s="272">
        <f>SUM(AD122:AG124)</f>
        <v>0</v>
      </c>
      <c r="AE121" s="98"/>
      <c r="AF121" s="98"/>
      <c r="AG121" s="99"/>
      <c r="AH121" s="272">
        <f>SUM(AH122:AK124)</f>
        <v>4.0600000000000005</v>
      </c>
      <c r="AI121" s="98"/>
      <c r="AJ121" s="98"/>
      <c r="AK121" s="99"/>
      <c r="AL121" s="272">
        <f>SUM(AL122:AO124)</f>
        <v>10.64</v>
      </c>
      <c r="AM121" s="98"/>
      <c r="AN121" s="98"/>
      <c r="AO121" s="176"/>
      <c r="AP121" s="11"/>
      <c r="AQ121" s="11"/>
      <c r="AR121" s="11"/>
      <c r="AS121" s="11"/>
    </row>
    <row r="122" spans="1:45" ht="12" customHeight="1">
      <c r="A122" s="166" t="s">
        <v>269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8"/>
      <c r="O122" s="87" t="s">
        <v>271</v>
      </c>
      <c r="P122" s="169"/>
      <c r="Q122" s="170"/>
      <c r="R122" s="89">
        <v>24.1</v>
      </c>
      <c r="S122" s="90"/>
      <c r="T122" s="90"/>
      <c r="U122" s="91"/>
      <c r="V122" s="89">
        <v>10</v>
      </c>
      <c r="W122" s="90"/>
      <c r="X122" s="90"/>
      <c r="Y122" s="91"/>
      <c r="Z122" s="97">
        <v>0</v>
      </c>
      <c r="AA122" s="98"/>
      <c r="AB122" s="98"/>
      <c r="AC122" s="99"/>
      <c r="AD122" s="97">
        <v>0</v>
      </c>
      <c r="AE122" s="98"/>
      <c r="AF122" s="98"/>
      <c r="AG122" s="99"/>
      <c r="AH122" s="97">
        <v>0.71</v>
      </c>
      <c r="AI122" s="98"/>
      <c r="AJ122" s="98"/>
      <c r="AK122" s="99"/>
      <c r="AL122" s="97">
        <v>9.29</v>
      </c>
      <c r="AM122" s="98"/>
      <c r="AN122" s="98"/>
      <c r="AO122" s="176"/>
      <c r="AP122" s="11"/>
      <c r="AQ122" s="11"/>
      <c r="AR122" s="11"/>
      <c r="AS122" s="11"/>
    </row>
    <row r="123" spans="1:45" ht="11.25" customHeight="1">
      <c r="A123" s="166" t="s">
        <v>270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8"/>
      <c r="O123" s="87" t="s">
        <v>272</v>
      </c>
      <c r="P123" s="169"/>
      <c r="Q123" s="170"/>
      <c r="R123" s="89">
        <v>10.6</v>
      </c>
      <c r="S123" s="90"/>
      <c r="T123" s="90"/>
      <c r="U123" s="91"/>
      <c r="V123" s="89">
        <v>4.7</v>
      </c>
      <c r="W123" s="90"/>
      <c r="X123" s="90"/>
      <c r="Y123" s="91"/>
      <c r="Z123" s="97">
        <v>0.2</v>
      </c>
      <c r="AA123" s="98"/>
      <c r="AB123" s="98"/>
      <c r="AC123" s="99"/>
      <c r="AD123" s="97">
        <v>0</v>
      </c>
      <c r="AE123" s="98"/>
      <c r="AF123" s="98"/>
      <c r="AG123" s="99"/>
      <c r="AH123" s="97">
        <v>3.2</v>
      </c>
      <c r="AI123" s="98"/>
      <c r="AJ123" s="98"/>
      <c r="AK123" s="99"/>
      <c r="AL123" s="97">
        <v>1.3</v>
      </c>
      <c r="AM123" s="98"/>
      <c r="AN123" s="98"/>
      <c r="AO123" s="176"/>
      <c r="AP123" s="11"/>
      <c r="AQ123" s="11"/>
      <c r="AR123" s="11"/>
      <c r="AS123" s="11"/>
    </row>
    <row r="124" spans="1:45" ht="25.5" customHeight="1">
      <c r="A124" s="166" t="s">
        <v>274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  <c r="O124" s="87" t="s">
        <v>273</v>
      </c>
      <c r="P124" s="169"/>
      <c r="Q124" s="170"/>
      <c r="R124" s="89">
        <v>0.1</v>
      </c>
      <c r="S124" s="169"/>
      <c r="T124" s="169"/>
      <c r="U124" s="170"/>
      <c r="V124" s="89">
        <v>0.2</v>
      </c>
      <c r="W124" s="169"/>
      <c r="X124" s="169"/>
      <c r="Y124" s="170"/>
      <c r="Z124" s="97">
        <v>0</v>
      </c>
      <c r="AA124" s="98"/>
      <c r="AB124" s="98"/>
      <c r="AC124" s="99"/>
      <c r="AD124" s="97">
        <v>0</v>
      </c>
      <c r="AE124" s="98"/>
      <c r="AF124" s="98"/>
      <c r="AG124" s="99"/>
      <c r="AH124" s="97">
        <v>0.15</v>
      </c>
      <c r="AI124" s="98"/>
      <c r="AJ124" s="98"/>
      <c r="AK124" s="99"/>
      <c r="AL124" s="97">
        <f>V124/4</f>
        <v>0.05</v>
      </c>
      <c r="AM124" s="98"/>
      <c r="AN124" s="98"/>
      <c r="AO124" s="176"/>
      <c r="AP124" s="11"/>
      <c r="AQ124" s="11"/>
      <c r="AR124" s="11"/>
      <c r="AS124" s="11"/>
    </row>
    <row r="125" spans="1:45" ht="12.75" customHeight="1">
      <c r="A125" s="191" t="s">
        <v>275</v>
      </c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3"/>
      <c r="O125" s="120" t="s">
        <v>221</v>
      </c>
      <c r="P125" s="104"/>
      <c r="Q125" s="105"/>
      <c r="R125" s="84">
        <v>1.2</v>
      </c>
      <c r="S125" s="169"/>
      <c r="T125" s="169"/>
      <c r="U125" s="170"/>
      <c r="V125" s="84">
        <v>0</v>
      </c>
      <c r="W125" s="85"/>
      <c r="X125" s="85"/>
      <c r="Y125" s="86"/>
      <c r="Z125" s="272">
        <v>0</v>
      </c>
      <c r="AA125" s="273"/>
      <c r="AB125" s="273"/>
      <c r="AC125" s="274"/>
      <c r="AD125" s="272">
        <v>0</v>
      </c>
      <c r="AE125" s="273"/>
      <c r="AF125" s="273"/>
      <c r="AG125" s="274"/>
      <c r="AH125" s="272">
        <v>0</v>
      </c>
      <c r="AI125" s="273"/>
      <c r="AJ125" s="273"/>
      <c r="AK125" s="274"/>
      <c r="AL125" s="272">
        <v>0</v>
      </c>
      <c r="AM125" s="273"/>
      <c r="AN125" s="273"/>
      <c r="AO125" s="322"/>
      <c r="AP125" s="11"/>
      <c r="AQ125" s="11"/>
      <c r="AR125" s="11"/>
      <c r="AS125" s="11"/>
    </row>
    <row r="126" spans="1:45" ht="25.5" customHeight="1">
      <c r="A126" s="191" t="s">
        <v>276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120" t="s">
        <v>222</v>
      </c>
      <c r="P126" s="104"/>
      <c r="Q126" s="105"/>
      <c r="R126" s="84">
        <v>1.5</v>
      </c>
      <c r="S126" s="169"/>
      <c r="T126" s="169"/>
      <c r="U126" s="170"/>
      <c r="V126" s="84">
        <v>1.6</v>
      </c>
      <c r="W126" s="85"/>
      <c r="X126" s="85"/>
      <c r="Y126" s="86"/>
      <c r="Z126" s="272">
        <v>0</v>
      </c>
      <c r="AA126" s="273"/>
      <c r="AB126" s="273"/>
      <c r="AC126" s="274"/>
      <c r="AD126" s="272">
        <v>0</v>
      </c>
      <c r="AE126" s="273"/>
      <c r="AF126" s="273"/>
      <c r="AG126" s="274"/>
      <c r="AH126" s="272">
        <v>0.99</v>
      </c>
      <c r="AI126" s="273"/>
      <c r="AJ126" s="273"/>
      <c r="AK126" s="274"/>
      <c r="AL126" s="97">
        <v>0.61</v>
      </c>
      <c r="AM126" s="98"/>
      <c r="AN126" s="98"/>
      <c r="AO126" s="176"/>
      <c r="AP126" s="11"/>
      <c r="AQ126" s="11"/>
      <c r="AR126" s="11"/>
      <c r="AS126" s="11"/>
    </row>
    <row r="127" spans="1:45" ht="42" customHeight="1">
      <c r="A127" s="191" t="s">
        <v>358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120" t="s">
        <v>223</v>
      </c>
      <c r="P127" s="104"/>
      <c r="Q127" s="105"/>
      <c r="R127" s="84">
        <v>0.5</v>
      </c>
      <c r="S127" s="169"/>
      <c r="T127" s="169"/>
      <c r="U127" s="170"/>
      <c r="V127" s="84">
        <v>0.6</v>
      </c>
      <c r="W127" s="85"/>
      <c r="X127" s="85"/>
      <c r="Y127" s="86"/>
      <c r="Z127" s="272">
        <v>0.2</v>
      </c>
      <c r="AA127" s="273"/>
      <c r="AB127" s="273"/>
      <c r="AC127" s="274"/>
      <c r="AD127" s="272">
        <v>0</v>
      </c>
      <c r="AE127" s="273"/>
      <c r="AF127" s="273"/>
      <c r="AG127" s="274"/>
      <c r="AH127" s="272">
        <v>0.1</v>
      </c>
      <c r="AI127" s="273"/>
      <c r="AJ127" s="273"/>
      <c r="AK127" s="274"/>
      <c r="AL127" s="97">
        <v>0.3</v>
      </c>
      <c r="AM127" s="98"/>
      <c r="AN127" s="98"/>
      <c r="AO127" s="176"/>
      <c r="AP127" s="11"/>
      <c r="AQ127" s="11"/>
      <c r="AR127" s="11"/>
      <c r="AS127" s="11"/>
    </row>
    <row r="128" spans="1:45" ht="14.25" customHeight="1">
      <c r="A128" s="189" t="s">
        <v>51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87"/>
      <c r="P128" s="103"/>
      <c r="Q128" s="88"/>
      <c r="R128" s="89">
        <v>45</v>
      </c>
      <c r="S128" s="90"/>
      <c r="T128" s="90"/>
      <c r="U128" s="91"/>
      <c r="V128" s="89">
        <v>48</v>
      </c>
      <c r="W128" s="90"/>
      <c r="X128" s="90"/>
      <c r="Y128" s="91"/>
      <c r="Z128" s="97">
        <v>11.3</v>
      </c>
      <c r="AA128" s="98"/>
      <c r="AB128" s="98"/>
      <c r="AC128" s="99"/>
      <c r="AD128" s="97">
        <v>13.7</v>
      </c>
      <c r="AE128" s="98"/>
      <c r="AF128" s="98"/>
      <c r="AG128" s="99"/>
      <c r="AH128" s="97">
        <v>11.7</v>
      </c>
      <c r="AI128" s="98"/>
      <c r="AJ128" s="98"/>
      <c r="AK128" s="99"/>
      <c r="AL128" s="97">
        <v>11.3</v>
      </c>
      <c r="AM128" s="98"/>
      <c r="AN128" s="98"/>
      <c r="AO128" s="176"/>
      <c r="AP128" s="11"/>
      <c r="AQ128" s="11"/>
      <c r="AR128" s="11"/>
      <c r="AS128" s="11"/>
    </row>
    <row r="129" spans="1:45" ht="12.75" customHeight="1">
      <c r="A129" s="187" t="s">
        <v>277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7"/>
      <c r="O129" s="87"/>
      <c r="P129" s="103"/>
      <c r="Q129" s="88"/>
      <c r="R129" s="89">
        <v>2.2</v>
      </c>
      <c r="S129" s="90"/>
      <c r="T129" s="90"/>
      <c r="U129" s="91"/>
      <c r="V129" s="89">
        <v>2.4</v>
      </c>
      <c r="W129" s="90"/>
      <c r="X129" s="90"/>
      <c r="Y129" s="91"/>
      <c r="Z129" s="97">
        <v>0.8</v>
      </c>
      <c r="AA129" s="98"/>
      <c r="AB129" s="98"/>
      <c r="AC129" s="99"/>
      <c r="AD129" s="97">
        <v>0.6</v>
      </c>
      <c r="AE129" s="98"/>
      <c r="AF129" s="98"/>
      <c r="AG129" s="99"/>
      <c r="AH129" s="97">
        <v>0.4</v>
      </c>
      <c r="AI129" s="98"/>
      <c r="AJ129" s="98"/>
      <c r="AK129" s="99"/>
      <c r="AL129" s="97">
        <v>0.6</v>
      </c>
      <c r="AM129" s="98"/>
      <c r="AN129" s="98"/>
      <c r="AO129" s="176"/>
      <c r="AP129" s="11"/>
      <c r="AQ129" s="11"/>
      <c r="AR129" s="11"/>
      <c r="AS129" s="11"/>
    </row>
    <row r="130" spans="1:45" ht="12.75" customHeight="1">
      <c r="A130" s="194" t="s">
        <v>353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87"/>
      <c r="P130" s="103"/>
      <c r="Q130" s="88"/>
      <c r="R130" s="89"/>
      <c r="S130" s="90"/>
      <c r="T130" s="90"/>
      <c r="U130" s="91"/>
      <c r="V130" s="89"/>
      <c r="W130" s="90"/>
      <c r="X130" s="90"/>
      <c r="Y130" s="91"/>
      <c r="Z130" s="97"/>
      <c r="AA130" s="98"/>
      <c r="AB130" s="98"/>
      <c r="AC130" s="99"/>
      <c r="AD130" s="97"/>
      <c r="AE130" s="98"/>
      <c r="AF130" s="98"/>
      <c r="AG130" s="99"/>
      <c r="AH130" s="97"/>
      <c r="AI130" s="98"/>
      <c r="AJ130" s="98"/>
      <c r="AK130" s="99"/>
      <c r="AL130" s="97"/>
      <c r="AM130" s="98"/>
      <c r="AN130" s="98"/>
      <c r="AO130" s="176"/>
      <c r="AP130" s="11"/>
      <c r="AQ130" s="11"/>
      <c r="AR130" s="11"/>
      <c r="AS130" s="11"/>
    </row>
    <row r="131" spans="1:45" ht="18.75" customHeight="1">
      <c r="A131" s="187" t="s">
        <v>301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8"/>
      <c r="O131" s="87"/>
      <c r="P131" s="103"/>
      <c r="Q131" s="88"/>
      <c r="R131" s="126">
        <v>0</v>
      </c>
      <c r="S131" s="116"/>
      <c r="T131" s="116"/>
      <c r="U131" s="117"/>
      <c r="V131" s="126">
        <v>1.9</v>
      </c>
      <c r="W131" s="116"/>
      <c r="X131" s="116"/>
      <c r="Y131" s="117"/>
      <c r="Z131" s="97">
        <v>0</v>
      </c>
      <c r="AA131" s="98"/>
      <c r="AB131" s="98"/>
      <c r="AC131" s="99"/>
      <c r="AD131" s="97">
        <v>0</v>
      </c>
      <c r="AE131" s="98"/>
      <c r="AF131" s="98"/>
      <c r="AG131" s="99"/>
      <c r="AH131" s="97">
        <v>0.9</v>
      </c>
      <c r="AI131" s="98"/>
      <c r="AJ131" s="98"/>
      <c r="AK131" s="99"/>
      <c r="AL131" s="97">
        <v>1</v>
      </c>
      <c r="AM131" s="98"/>
      <c r="AN131" s="98"/>
      <c r="AO131" s="176"/>
      <c r="AP131" s="11"/>
      <c r="AQ131" s="11"/>
      <c r="AR131" s="11"/>
      <c r="AS131" s="11"/>
    </row>
    <row r="132" spans="1:45" ht="12.75" customHeight="1">
      <c r="A132" s="187" t="s">
        <v>354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8"/>
      <c r="O132" s="87"/>
      <c r="P132" s="103"/>
      <c r="Q132" s="88"/>
      <c r="R132" s="126">
        <v>2</v>
      </c>
      <c r="S132" s="116"/>
      <c r="T132" s="116"/>
      <c r="U132" s="117"/>
      <c r="V132" s="126">
        <v>2.4</v>
      </c>
      <c r="W132" s="116"/>
      <c r="X132" s="116"/>
      <c r="Y132" s="117"/>
      <c r="Z132" s="97">
        <v>0</v>
      </c>
      <c r="AA132" s="98"/>
      <c r="AB132" s="98"/>
      <c r="AC132" s="99"/>
      <c r="AD132" s="97">
        <v>0</v>
      </c>
      <c r="AE132" s="98"/>
      <c r="AF132" s="98"/>
      <c r="AG132" s="99"/>
      <c r="AH132" s="97">
        <v>0</v>
      </c>
      <c r="AI132" s="98"/>
      <c r="AJ132" s="98"/>
      <c r="AK132" s="99"/>
      <c r="AL132" s="97">
        <v>2.4</v>
      </c>
      <c r="AM132" s="98"/>
      <c r="AN132" s="98"/>
      <c r="AO132" s="176"/>
      <c r="AP132" s="11"/>
      <c r="AQ132" s="11"/>
      <c r="AR132" s="11"/>
      <c r="AS132" s="11"/>
    </row>
    <row r="133" spans="1:45" ht="26.25" customHeight="1">
      <c r="A133" s="189" t="s">
        <v>357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06"/>
      <c r="P133" s="106"/>
      <c r="Q133" s="106"/>
      <c r="R133" s="131">
        <v>0</v>
      </c>
      <c r="S133" s="131"/>
      <c r="T133" s="131"/>
      <c r="U133" s="131"/>
      <c r="V133" s="131">
        <v>0</v>
      </c>
      <c r="W133" s="131"/>
      <c r="X133" s="131"/>
      <c r="Y133" s="131"/>
      <c r="Z133" s="245">
        <v>0</v>
      </c>
      <c r="AA133" s="245"/>
      <c r="AB133" s="245"/>
      <c r="AC133" s="245"/>
      <c r="AD133" s="245">
        <v>0</v>
      </c>
      <c r="AE133" s="245"/>
      <c r="AF133" s="245"/>
      <c r="AG133" s="245"/>
      <c r="AH133" s="245">
        <v>0</v>
      </c>
      <c r="AI133" s="245"/>
      <c r="AJ133" s="245"/>
      <c r="AK133" s="245"/>
      <c r="AL133" s="245">
        <v>0</v>
      </c>
      <c r="AM133" s="245"/>
      <c r="AN133" s="245"/>
      <c r="AO133" s="278"/>
      <c r="AP133" s="11"/>
      <c r="AQ133" s="11"/>
      <c r="AR133" s="11"/>
      <c r="AS133" s="11"/>
    </row>
    <row r="134" spans="1:45" ht="21" customHeight="1">
      <c r="A134" s="191" t="s">
        <v>302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8"/>
      <c r="O134" s="87"/>
      <c r="P134" s="103"/>
      <c r="Q134" s="88"/>
      <c r="R134" s="126"/>
      <c r="S134" s="116"/>
      <c r="T134" s="116"/>
      <c r="U134" s="117"/>
      <c r="V134" s="126"/>
      <c r="W134" s="116"/>
      <c r="X134" s="116"/>
      <c r="Y134" s="117"/>
      <c r="Z134" s="97"/>
      <c r="AA134" s="98"/>
      <c r="AB134" s="98"/>
      <c r="AC134" s="99"/>
      <c r="AD134" s="97"/>
      <c r="AE134" s="98"/>
      <c r="AF134" s="98"/>
      <c r="AG134" s="99"/>
      <c r="AH134" s="97"/>
      <c r="AI134" s="98"/>
      <c r="AJ134" s="98"/>
      <c r="AK134" s="99"/>
      <c r="AL134" s="97"/>
      <c r="AM134" s="98"/>
      <c r="AN134" s="98"/>
      <c r="AO134" s="176"/>
      <c r="AP134" s="11"/>
      <c r="AQ134" s="11"/>
      <c r="AR134" s="11"/>
      <c r="AS134" s="11"/>
    </row>
    <row r="135" spans="1:45" ht="31.5" customHeight="1">
      <c r="A135" s="164" t="s">
        <v>377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06"/>
      <c r="P135" s="106"/>
      <c r="Q135" s="106"/>
      <c r="R135" s="89"/>
      <c r="S135" s="90"/>
      <c r="T135" s="90"/>
      <c r="U135" s="91"/>
      <c r="V135" s="89">
        <v>0</v>
      </c>
      <c r="W135" s="90"/>
      <c r="X135" s="90"/>
      <c r="Y135" s="91"/>
      <c r="Z135" s="97"/>
      <c r="AA135" s="98"/>
      <c r="AB135" s="98"/>
      <c r="AC135" s="99"/>
      <c r="AD135" s="97">
        <v>0</v>
      </c>
      <c r="AE135" s="98"/>
      <c r="AF135" s="98"/>
      <c r="AG135" s="99"/>
      <c r="AH135" s="97">
        <v>0</v>
      </c>
      <c r="AI135" s="98"/>
      <c r="AJ135" s="98"/>
      <c r="AK135" s="99"/>
      <c r="AL135" s="97">
        <v>0</v>
      </c>
      <c r="AM135" s="98"/>
      <c r="AN135" s="98"/>
      <c r="AO135" s="176"/>
      <c r="AP135" s="11"/>
      <c r="AQ135" s="11"/>
      <c r="AR135" s="11"/>
      <c r="AS135" s="11"/>
    </row>
    <row r="136" spans="1:45" ht="21" customHeight="1" thickBot="1">
      <c r="A136" s="164" t="s">
        <v>21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06"/>
      <c r="P136" s="106"/>
      <c r="Q136" s="106"/>
      <c r="R136" s="131">
        <v>0</v>
      </c>
      <c r="S136" s="131"/>
      <c r="T136" s="131"/>
      <c r="U136" s="131"/>
      <c r="V136" s="131">
        <v>7.3</v>
      </c>
      <c r="W136" s="131"/>
      <c r="X136" s="131"/>
      <c r="Y136" s="131"/>
      <c r="Z136" s="245">
        <v>0</v>
      </c>
      <c r="AA136" s="245"/>
      <c r="AB136" s="245"/>
      <c r="AC136" s="245"/>
      <c r="AD136" s="245">
        <v>0</v>
      </c>
      <c r="AE136" s="245"/>
      <c r="AF136" s="245"/>
      <c r="AG136" s="245"/>
      <c r="AH136" s="245">
        <v>0</v>
      </c>
      <c r="AI136" s="245"/>
      <c r="AJ136" s="245"/>
      <c r="AK136" s="245"/>
      <c r="AL136" s="245">
        <v>7.3</v>
      </c>
      <c r="AM136" s="245"/>
      <c r="AN136" s="245"/>
      <c r="AO136" s="278"/>
      <c r="AP136" s="11"/>
      <c r="AQ136" s="11"/>
      <c r="AR136" s="11"/>
      <c r="AS136" s="11"/>
    </row>
    <row r="137" spans="1:45" ht="12.75" customHeight="1" thickBot="1">
      <c r="A137" s="208" t="s">
        <v>52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65" t="s">
        <v>228</v>
      </c>
      <c r="P137" s="265"/>
      <c r="Q137" s="265"/>
      <c r="R137" s="266">
        <f>R112+R119+R120+R121+R125+R126+R127+R128+R129+R130+R131+R132+R133+R134+R135+R136</f>
        <v>583.6</v>
      </c>
      <c r="S137" s="267"/>
      <c r="T137" s="267"/>
      <c r="U137" s="268"/>
      <c r="V137" s="266">
        <f>V112+V119+V120+V121+V125+V126+V127+V128+V129+V130+V131+V132+V133+V134+V135+V136</f>
        <v>622.8</v>
      </c>
      <c r="W137" s="267"/>
      <c r="X137" s="267"/>
      <c r="Y137" s="268"/>
      <c r="Z137" s="89">
        <f>Z112+Z119+Z120+Z121+Z127+Z128+Z129</f>
        <v>79.42</v>
      </c>
      <c r="AA137" s="90"/>
      <c r="AB137" s="90"/>
      <c r="AC137" s="91"/>
      <c r="AD137" s="126">
        <f>AD112+AD119+AD120+AD121+AD128+AD129+AD135</f>
        <v>223.77999999999997</v>
      </c>
      <c r="AE137" s="116"/>
      <c r="AF137" s="116"/>
      <c r="AG137" s="117"/>
      <c r="AH137" s="126">
        <f>AH112+AH119+AH120+AH121+AH125+AH126+AH127+AH128+AH129+AH131+AH132+AH133+AH136</f>
        <v>147.85</v>
      </c>
      <c r="AI137" s="116"/>
      <c r="AJ137" s="116"/>
      <c r="AK137" s="117"/>
      <c r="AL137" s="126">
        <f>AL112+AL119+AL120+AL121+AL126+AL127+AL128+AL129+AL131+AL132+AL136</f>
        <v>171.75000000000006</v>
      </c>
      <c r="AM137" s="116"/>
      <c r="AN137" s="116"/>
      <c r="AO137" s="117"/>
      <c r="AP137" s="11"/>
      <c r="AQ137" s="11"/>
      <c r="AR137" s="11"/>
      <c r="AS137" s="11"/>
    </row>
    <row r="138" spans="1:45" ht="18.75" customHeigh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</row>
    <row r="139" spans="1:45" ht="16.5" customHeight="1">
      <c r="A139" s="186" t="s">
        <v>389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232"/>
      <c r="P139" s="232"/>
      <c r="Q139" s="232"/>
      <c r="R139" s="232"/>
      <c r="S139" s="232"/>
      <c r="T139" s="232"/>
      <c r="U139" s="232"/>
      <c r="V139" s="220"/>
      <c r="W139" s="220"/>
      <c r="X139" s="220"/>
      <c r="Y139" s="220"/>
      <c r="Z139" s="321" t="s">
        <v>373</v>
      </c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220"/>
      <c r="AM139" s="220"/>
      <c r="AN139" s="220"/>
      <c r="AO139" s="220"/>
      <c r="AP139" s="220"/>
      <c r="AQ139" s="220"/>
      <c r="AR139" s="220"/>
      <c r="AS139" s="220"/>
    </row>
    <row r="140" spans="1:45" ht="14.25" customHeight="1" thickBo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221"/>
      <c r="P140" s="221"/>
      <c r="Q140" s="221"/>
      <c r="R140" s="221"/>
      <c r="S140" s="221"/>
      <c r="T140" s="221"/>
      <c r="U140" s="221"/>
      <c r="V140" s="236"/>
      <c r="W140" s="236"/>
      <c r="X140" s="236"/>
      <c r="Y140" s="236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0"/>
      <c r="AM140" s="220"/>
      <c r="AN140" s="220"/>
      <c r="AO140" s="220"/>
      <c r="AP140" s="220"/>
      <c r="AQ140" s="220"/>
      <c r="AR140" s="220"/>
      <c r="AS140" s="220"/>
    </row>
    <row r="141" spans="1:45" ht="16.5" customHeight="1" hidden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</row>
    <row r="142" spans="1:45" ht="3" customHeight="1" hidden="1" thickBot="1">
      <c r="A142" s="319" t="s">
        <v>53</v>
      </c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</row>
    <row r="143" spans="1:45" ht="12.75" customHeight="1">
      <c r="A143" s="262" t="s">
        <v>54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4"/>
    </row>
    <row r="144" spans="1:45" ht="12.75" customHeight="1">
      <c r="A144" s="214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 t="s">
        <v>2</v>
      </c>
      <c r="P144" s="106"/>
      <c r="Q144" s="106"/>
      <c r="R144" s="106" t="s">
        <v>382</v>
      </c>
      <c r="S144" s="106"/>
      <c r="T144" s="106"/>
      <c r="U144" s="106"/>
      <c r="V144" s="106" t="s">
        <v>176</v>
      </c>
      <c r="W144" s="106"/>
      <c r="X144" s="106"/>
      <c r="Y144" s="106"/>
      <c r="Z144" s="113" t="s">
        <v>3</v>
      </c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5"/>
      <c r="AP144" s="11"/>
      <c r="AQ144" s="11"/>
      <c r="AR144" s="11"/>
      <c r="AS144" s="11"/>
    </row>
    <row r="145" spans="1:45" ht="12.75" customHeight="1">
      <c r="A145" s="214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29" t="s">
        <v>4</v>
      </c>
      <c r="AA145" s="130"/>
      <c r="AB145" s="130"/>
      <c r="AC145" s="125"/>
      <c r="AD145" s="129" t="s">
        <v>6</v>
      </c>
      <c r="AE145" s="130"/>
      <c r="AF145" s="130"/>
      <c r="AG145" s="125"/>
      <c r="AH145" s="129" t="s">
        <v>7</v>
      </c>
      <c r="AI145" s="130"/>
      <c r="AJ145" s="130"/>
      <c r="AK145" s="125"/>
      <c r="AL145" s="323" t="s">
        <v>8</v>
      </c>
      <c r="AM145" s="324"/>
      <c r="AN145" s="324"/>
      <c r="AO145" s="130"/>
      <c r="AP145" s="11"/>
      <c r="AQ145" s="11"/>
      <c r="AR145" s="11"/>
      <c r="AS145" s="11"/>
    </row>
    <row r="146" spans="1:45" ht="14.25" customHeight="1">
      <c r="A146" s="214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13" t="s">
        <v>5</v>
      </c>
      <c r="AA146" s="114"/>
      <c r="AB146" s="114"/>
      <c r="AC146" s="270"/>
      <c r="AD146" s="113" t="s">
        <v>5</v>
      </c>
      <c r="AE146" s="114"/>
      <c r="AF146" s="114"/>
      <c r="AG146" s="270"/>
      <c r="AH146" s="113" t="s">
        <v>5</v>
      </c>
      <c r="AI146" s="114"/>
      <c r="AJ146" s="114"/>
      <c r="AK146" s="270"/>
      <c r="AL146" s="113" t="s">
        <v>5</v>
      </c>
      <c r="AM146" s="114"/>
      <c r="AN146" s="114"/>
      <c r="AO146" s="115"/>
      <c r="AP146" s="11"/>
      <c r="AQ146" s="11"/>
      <c r="AR146" s="11"/>
      <c r="AS146" s="11"/>
    </row>
    <row r="147" spans="1:45" ht="23.25" customHeight="1">
      <c r="A147" s="189" t="s">
        <v>55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27" t="s">
        <v>217</v>
      </c>
      <c r="P147" s="127"/>
      <c r="Q147" s="127"/>
      <c r="R147" s="261">
        <v>0</v>
      </c>
      <c r="S147" s="261"/>
      <c r="T147" s="261"/>
      <c r="U147" s="261"/>
      <c r="V147" s="261">
        <f>V149+V151+V153</f>
        <v>0</v>
      </c>
      <c r="W147" s="261"/>
      <c r="X147" s="261"/>
      <c r="Y147" s="261"/>
      <c r="Z147" s="261">
        <f>Z149+Z151+Z153</f>
        <v>0</v>
      </c>
      <c r="AA147" s="261"/>
      <c r="AB147" s="261"/>
      <c r="AC147" s="261"/>
      <c r="AD147" s="261">
        <f>AD149+AD151+AD153</f>
        <v>0</v>
      </c>
      <c r="AE147" s="261"/>
      <c r="AF147" s="261"/>
      <c r="AG147" s="261"/>
      <c r="AH147" s="261">
        <f>AH149+AH151+AH153</f>
        <v>0</v>
      </c>
      <c r="AI147" s="261"/>
      <c r="AJ147" s="261"/>
      <c r="AK147" s="261"/>
      <c r="AL147" s="261">
        <v>0</v>
      </c>
      <c r="AM147" s="261"/>
      <c r="AN147" s="261"/>
      <c r="AO147" s="261"/>
      <c r="AP147" s="11"/>
      <c r="AQ147" s="11"/>
      <c r="AR147" s="11"/>
      <c r="AS147" s="11"/>
    </row>
    <row r="148" spans="1:45" ht="12.75" customHeight="1">
      <c r="A148" s="164" t="s">
        <v>56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27" t="s">
        <v>47</v>
      </c>
      <c r="P148" s="127"/>
      <c r="Q148" s="12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320"/>
      <c r="AP148" s="11"/>
      <c r="AQ148" s="11"/>
      <c r="AR148" s="11"/>
      <c r="AS148" s="11"/>
    </row>
    <row r="149" spans="1:45" ht="24" customHeight="1">
      <c r="A149" s="210" t="s">
        <v>300</v>
      </c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2"/>
      <c r="O149" s="127" t="s">
        <v>48</v>
      </c>
      <c r="P149" s="127"/>
      <c r="Q149" s="12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320"/>
      <c r="AP149" s="11"/>
      <c r="AQ149" s="11"/>
      <c r="AR149" s="11"/>
      <c r="AS149" s="11"/>
    </row>
    <row r="150" spans="1:45" ht="25.5" customHeight="1">
      <c r="A150" s="174" t="s">
        <v>371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27" t="s">
        <v>57</v>
      </c>
      <c r="P150" s="127"/>
      <c r="Q150" s="12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320"/>
      <c r="AP150" s="11"/>
      <c r="AQ150" s="11"/>
      <c r="AR150" s="11"/>
      <c r="AS150" s="11"/>
    </row>
    <row r="151" spans="1:45" ht="23.25" customHeight="1">
      <c r="A151" s="174" t="s">
        <v>370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27" t="s">
        <v>58</v>
      </c>
      <c r="P151" s="127"/>
      <c r="Q151" s="12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320"/>
      <c r="AP151" s="11"/>
      <c r="AQ151" s="11"/>
      <c r="AR151" s="11"/>
      <c r="AS151" s="11"/>
    </row>
    <row r="152" spans="1:45" ht="39" customHeight="1">
      <c r="A152" s="213" t="s">
        <v>372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88"/>
      <c r="O152" s="87" t="s">
        <v>59</v>
      </c>
      <c r="P152" s="103"/>
      <c r="Q152" s="88"/>
      <c r="R152" s="233"/>
      <c r="S152" s="234"/>
      <c r="T152" s="234"/>
      <c r="U152" s="235"/>
      <c r="V152" s="67"/>
      <c r="W152" s="68"/>
      <c r="X152" s="90"/>
      <c r="Y152" s="91"/>
      <c r="Z152" s="97"/>
      <c r="AA152" s="98"/>
      <c r="AB152" s="98"/>
      <c r="AC152" s="99"/>
      <c r="AD152" s="97"/>
      <c r="AE152" s="98"/>
      <c r="AF152" s="98"/>
      <c r="AG152" s="99"/>
      <c r="AH152" s="97"/>
      <c r="AI152" s="98"/>
      <c r="AJ152" s="98"/>
      <c r="AK152" s="99"/>
      <c r="AL152" s="97"/>
      <c r="AM152" s="98"/>
      <c r="AN152" s="98"/>
      <c r="AO152" s="176"/>
      <c r="AP152" s="11"/>
      <c r="AQ152" s="11"/>
      <c r="AR152" s="11"/>
      <c r="AS152" s="11"/>
    </row>
    <row r="153" spans="1:45" ht="33" customHeight="1">
      <c r="A153" s="174" t="s">
        <v>60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27" t="s">
        <v>61</v>
      </c>
      <c r="P153" s="127"/>
      <c r="Q153" s="127"/>
      <c r="R153" s="177"/>
      <c r="S153" s="177"/>
      <c r="T153" s="177"/>
      <c r="U153" s="177"/>
      <c r="V153" s="126"/>
      <c r="W153" s="169"/>
      <c r="X153" s="169"/>
      <c r="Y153" s="170"/>
      <c r="Z153" s="97"/>
      <c r="AA153" s="98"/>
      <c r="AB153" s="98"/>
      <c r="AC153" s="99"/>
      <c r="AD153" s="97"/>
      <c r="AE153" s="98"/>
      <c r="AF153" s="98"/>
      <c r="AG153" s="99"/>
      <c r="AH153" s="97"/>
      <c r="AI153" s="98"/>
      <c r="AJ153" s="98"/>
      <c r="AK153" s="99"/>
      <c r="AL153" s="97"/>
      <c r="AM153" s="98"/>
      <c r="AN153" s="98"/>
      <c r="AO153" s="176"/>
      <c r="AP153" s="11"/>
      <c r="AQ153" s="11"/>
      <c r="AR153" s="11"/>
      <c r="AS153" s="11"/>
    </row>
    <row r="154" spans="1:45" ht="12.75" customHeight="1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</row>
    <row r="155" spans="1:45" ht="12.75" customHeight="1">
      <c r="A155" s="186" t="s">
        <v>389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232"/>
      <c r="P155" s="232"/>
      <c r="Q155" s="232"/>
      <c r="R155" s="232"/>
      <c r="S155" s="232"/>
      <c r="T155" s="232"/>
      <c r="U155" s="232"/>
      <c r="V155" s="220"/>
      <c r="W155" s="220"/>
      <c r="X155" s="220"/>
      <c r="Y155" s="220"/>
      <c r="Z155" s="321" t="s">
        <v>373</v>
      </c>
      <c r="AA155" s="321"/>
      <c r="AB155" s="321"/>
      <c r="AC155" s="321"/>
      <c r="AD155" s="321"/>
      <c r="AE155" s="321"/>
      <c r="AF155" s="321"/>
      <c r="AG155" s="321"/>
      <c r="AH155" s="321"/>
      <c r="AI155" s="321"/>
      <c r="AJ155" s="321"/>
      <c r="AK155" s="321"/>
      <c r="AL155" s="220"/>
      <c r="AM155" s="220"/>
      <c r="AN155" s="220"/>
      <c r="AO155" s="220"/>
      <c r="AP155" s="220"/>
      <c r="AQ155" s="220"/>
      <c r="AR155" s="220"/>
      <c r="AS155" s="220"/>
    </row>
    <row r="156" spans="1:45" ht="12.7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221"/>
      <c r="P156" s="221"/>
      <c r="Q156" s="221"/>
      <c r="R156" s="221"/>
      <c r="S156" s="221"/>
      <c r="T156" s="221"/>
      <c r="U156" s="221"/>
      <c r="V156" s="236"/>
      <c r="W156" s="236"/>
      <c r="X156" s="236"/>
      <c r="Y156" s="236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0"/>
      <c r="AM156" s="220"/>
      <c r="AN156" s="220"/>
      <c r="AO156" s="220"/>
      <c r="AP156" s="220"/>
      <c r="AQ156" s="220"/>
      <c r="AR156" s="220"/>
      <c r="AS156" s="220"/>
    </row>
    <row r="157" spans="1:45" ht="1.5" customHeight="1" thickBot="1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</row>
    <row r="158" spans="1:45" ht="12.75" customHeight="1" hidden="1" thickBot="1">
      <c r="A158" s="319" t="s">
        <v>62</v>
      </c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</row>
    <row r="159" spans="1:45" ht="12.75" customHeight="1">
      <c r="A159" s="262" t="s">
        <v>63</v>
      </c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4"/>
    </row>
    <row r="160" spans="1:45" ht="78" customHeight="1">
      <c r="A160" s="214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 t="s">
        <v>192</v>
      </c>
      <c r="P160" s="106"/>
      <c r="Q160" s="106"/>
      <c r="R160" s="106" t="s">
        <v>182</v>
      </c>
      <c r="S160" s="106"/>
      <c r="T160" s="106"/>
      <c r="U160" s="106" t="s">
        <v>181</v>
      </c>
      <c r="V160" s="106"/>
      <c r="W160" s="106"/>
      <c r="X160" s="106" t="s">
        <v>180</v>
      </c>
      <c r="Y160" s="106"/>
      <c r="Z160" s="106"/>
      <c r="AA160" s="106" t="s">
        <v>179</v>
      </c>
      <c r="AB160" s="106"/>
      <c r="AC160" s="106"/>
      <c r="AD160" s="106" t="s">
        <v>178</v>
      </c>
      <c r="AE160" s="106"/>
      <c r="AF160" s="106"/>
      <c r="AG160" s="106" t="s">
        <v>177</v>
      </c>
      <c r="AH160" s="106"/>
      <c r="AI160" s="106"/>
      <c r="AJ160" s="87" t="s">
        <v>64</v>
      </c>
      <c r="AK160" s="103"/>
      <c r="AL160" s="103"/>
      <c r="AM160" s="103"/>
      <c r="AN160" s="103"/>
      <c r="AO160" s="103"/>
      <c r="AP160" s="103"/>
      <c r="AQ160" s="103"/>
      <c r="AR160" s="103"/>
      <c r="AS160" s="88"/>
    </row>
    <row r="161" spans="1:45" ht="54.75" customHeight="1">
      <c r="A161" s="164" t="s">
        <v>183</v>
      </c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06" t="s">
        <v>209</v>
      </c>
      <c r="P161" s="106"/>
      <c r="Q161" s="106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299" t="s">
        <v>65</v>
      </c>
      <c r="AK161" s="225"/>
      <c r="AL161" s="225"/>
      <c r="AM161" s="225"/>
      <c r="AN161" s="225"/>
      <c r="AO161" s="225"/>
      <c r="AP161" s="225"/>
      <c r="AQ161" s="225"/>
      <c r="AR161" s="225"/>
      <c r="AS161" s="226"/>
    </row>
    <row r="162" spans="1:45" ht="52.5" customHeight="1">
      <c r="A162" s="164" t="s">
        <v>184</v>
      </c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06" t="s">
        <v>66</v>
      </c>
      <c r="P162" s="106"/>
      <c r="Q162" s="106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299" t="s">
        <v>67</v>
      </c>
      <c r="AK162" s="225"/>
      <c r="AL162" s="225"/>
      <c r="AM162" s="225"/>
      <c r="AN162" s="225"/>
      <c r="AO162" s="225"/>
      <c r="AP162" s="225"/>
      <c r="AQ162" s="225"/>
      <c r="AR162" s="225"/>
      <c r="AS162" s="226"/>
    </row>
    <row r="163" spans="1:45" ht="63.75" customHeight="1" thickBot="1">
      <c r="A163" s="172" t="s">
        <v>185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237" t="s">
        <v>68</v>
      </c>
      <c r="P163" s="237"/>
      <c r="Q163" s="237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299" t="s">
        <v>69</v>
      </c>
      <c r="AK163" s="225"/>
      <c r="AL163" s="225"/>
      <c r="AM163" s="225"/>
      <c r="AN163" s="225"/>
      <c r="AO163" s="225"/>
      <c r="AP163" s="225"/>
      <c r="AQ163" s="225"/>
      <c r="AR163" s="225"/>
      <c r="AS163" s="226"/>
    </row>
    <row r="164" spans="1:45" ht="91.5" customHeight="1">
      <c r="A164" s="227" t="s">
        <v>186</v>
      </c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31" t="s">
        <v>70</v>
      </c>
      <c r="P164" s="231"/>
      <c r="Q164" s="23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81" t="s">
        <v>193</v>
      </c>
      <c r="AK164" s="282"/>
      <c r="AL164" s="282"/>
      <c r="AM164" s="282"/>
      <c r="AN164" s="282"/>
      <c r="AO164" s="282"/>
      <c r="AP164" s="282"/>
      <c r="AQ164" s="282"/>
      <c r="AR164" s="282"/>
      <c r="AS164" s="283"/>
    </row>
    <row r="165" spans="1:45" ht="68.25" customHeight="1">
      <c r="A165" s="164" t="s">
        <v>187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06" t="s">
        <v>70</v>
      </c>
      <c r="P165" s="106"/>
      <c r="Q165" s="106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281" t="s">
        <v>71</v>
      </c>
      <c r="AK165" s="282"/>
      <c r="AL165" s="282"/>
      <c r="AM165" s="282"/>
      <c r="AN165" s="282"/>
      <c r="AO165" s="282"/>
      <c r="AP165" s="282"/>
      <c r="AQ165" s="282"/>
      <c r="AR165" s="282"/>
      <c r="AS165" s="283"/>
    </row>
    <row r="166" spans="1:45" ht="75" customHeight="1">
      <c r="A166" s="164" t="s">
        <v>188</v>
      </c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06" t="s">
        <v>72</v>
      </c>
      <c r="P166" s="106"/>
      <c r="Q166" s="106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299" t="s">
        <v>73</v>
      </c>
      <c r="AK166" s="225"/>
      <c r="AL166" s="225"/>
      <c r="AM166" s="225"/>
      <c r="AN166" s="225"/>
      <c r="AO166" s="225"/>
      <c r="AP166" s="225"/>
      <c r="AQ166" s="225"/>
      <c r="AR166" s="225"/>
      <c r="AS166" s="226"/>
    </row>
    <row r="167" spans="1:45" ht="141" customHeight="1">
      <c r="A167" s="164" t="s">
        <v>189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06" t="s">
        <v>74</v>
      </c>
      <c r="P167" s="106"/>
      <c r="Q167" s="106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281" t="s">
        <v>75</v>
      </c>
      <c r="AK167" s="282"/>
      <c r="AL167" s="282"/>
      <c r="AM167" s="282"/>
      <c r="AN167" s="282"/>
      <c r="AO167" s="282"/>
      <c r="AP167" s="282"/>
      <c r="AQ167" s="282"/>
      <c r="AR167" s="282"/>
      <c r="AS167" s="283"/>
    </row>
    <row r="168" spans="1:45" ht="112.5" customHeight="1">
      <c r="A168" s="164" t="s">
        <v>190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06" t="s">
        <v>76</v>
      </c>
      <c r="P168" s="106"/>
      <c r="Q168" s="106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299" t="s">
        <v>77</v>
      </c>
      <c r="AK168" s="225"/>
      <c r="AL168" s="225"/>
      <c r="AM168" s="225"/>
      <c r="AN168" s="225"/>
      <c r="AO168" s="225"/>
      <c r="AP168" s="225"/>
      <c r="AQ168" s="225"/>
      <c r="AR168" s="225"/>
      <c r="AS168" s="226"/>
    </row>
    <row r="169" spans="1:45" ht="54" customHeight="1" thickBot="1">
      <c r="A169" s="172" t="s">
        <v>191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237" t="s">
        <v>210</v>
      </c>
      <c r="P169" s="237"/>
      <c r="Q169" s="237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299" t="s">
        <v>78</v>
      </c>
      <c r="AK169" s="225"/>
      <c r="AL169" s="225"/>
      <c r="AM169" s="225"/>
      <c r="AN169" s="225"/>
      <c r="AO169" s="225"/>
      <c r="AP169" s="225"/>
      <c r="AQ169" s="225"/>
      <c r="AR169" s="225"/>
      <c r="AS169" s="226"/>
    </row>
    <row r="170" spans="1:45" ht="0.75" customHeight="1">
      <c r="A170" s="2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 customHeight="1">
      <c r="A171" s="186" t="s">
        <v>389</v>
      </c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232"/>
      <c r="P171" s="232"/>
      <c r="Q171" s="232"/>
      <c r="R171" s="232"/>
      <c r="S171" s="232"/>
      <c r="T171" s="232"/>
      <c r="U171" s="232"/>
      <c r="V171" s="220"/>
      <c r="W171" s="220"/>
      <c r="X171" s="220"/>
      <c r="Y171" s="220"/>
      <c r="Z171" s="321" t="s">
        <v>373</v>
      </c>
      <c r="AA171" s="321"/>
      <c r="AB171" s="321"/>
      <c r="AC171" s="321"/>
      <c r="AD171" s="321"/>
      <c r="AE171" s="321"/>
      <c r="AF171" s="321"/>
      <c r="AG171" s="321"/>
      <c r="AH171" s="321"/>
      <c r="AI171" s="321"/>
      <c r="AJ171" s="321"/>
      <c r="AK171" s="321"/>
      <c r="AL171" s="220"/>
      <c r="AM171" s="220"/>
      <c r="AN171" s="220"/>
      <c r="AO171" s="220"/>
      <c r="AP171" s="220"/>
      <c r="AQ171" s="220"/>
      <c r="AR171" s="220"/>
      <c r="AS171" s="220"/>
    </row>
    <row r="172" spans="1:45" ht="12.75" customHeight="1">
      <c r="A172" s="178" t="s">
        <v>41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221" t="s">
        <v>42</v>
      </c>
      <c r="P172" s="221"/>
      <c r="Q172" s="221"/>
      <c r="R172" s="221"/>
      <c r="S172" s="221"/>
      <c r="T172" s="221"/>
      <c r="U172" s="221"/>
      <c r="V172" s="236"/>
      <c r="W172" s="236"/>
      <c r="X172" s="236"/>
      <c r="Y172" s="236"/>
      <c r="Z172" s="221" t="s">
        <v>43</v>
      </c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0"/>
      <c r="AM172" s="220"/>
      <c r="AN172" s="220"/>
      <c r="AO172" s="220"/>
      <c r="AP172" s="220"/>
      <c r="AQ172" s="220"/>
      <c r="AR172" s="220"/>
      <c r="AS172" s="220"/>
    </row>
    <row r="173" spans="1:45" ht="10.5" customHeight="1">
      <c r="A173" s="2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6.75" customHeight="1">
      <c r="A174" s="2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49.5" customHeight="1" hidden="1">
      <c r="A175" s="171" t="s">
        <v>79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</row>
    <row r="176" spans="1:45" ht="15.75" customHeight="1">
      <c r="A176" s="327" t="s">
        <v>80</v>
      </c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</row>
    <row r="177" spans="1:45" ht="12.75" customHeight="1">
      <c r="A177" s="327" t="s">
        <v>378</v>
      </c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</row>
    <row r="178" spans="1:45" ht="21" customHeight="1">
      <c r="A178" s="458" t="s">
        <v>278</v>
      </c>
      <c r="B178" s="458"/>
      <c r="C178" s="458"/>
      <c r="D178" s="458"/>
      <c r="E178" s="458"/>
      <c r="F178" s="458"/>
      <c r="G178" s="458"/>
      <c r="H178" s="458"/>
      <c r="I178" s="458"/>
      <c r="J178" s="458"/>
      <c r="K178" s="458"/>
      <c r="L178" s="458"/>
      <c r="M178" s="458"/>
      <c r="N178" s="458"/>
      <c r="O178" s="458"/>
      <c r="P178" s="458"/>
      <c r="Q178" s="458"/>
      <c r="R178" s="458"/>
      <c r="S178" s="458"/>
      <c r="T178" s="458"/>
      <c r="U178" s="458"/>
      <c r="V178" s="458"/>
      <c r="W178" s="458"/>
      <c r="X178" s="458"/>
      <c r="Y178" s="458"/>
      <c r="Z178" s="458"/>
      <c r="AA178" s="458"/>
      <c r="AB178" s="458"/>
      <c r="AC178" s="458"/>
      <c r="AD178" s="458"/>
      <c r="AE178" s="458"/>
      <c r="AF178" s="458"/>
      <c r="AG178" s="458"/>
      <c r="AH178" s="458"/>
      <c r="AI178" s="458"/>
      <c r="AJ178" s="458"/>
      <c r="AK178" s="458"/>
      <c r="AL178" s="458"/>
      <c r="AM178" s="458"/>
      <c r="AN178" s="458"/>
      <c r="AO178" s="458"/>
      <c r="AP178" s="458"/>
      <c r="AQ178" s="458"/>
      <c r="AR178" s="458"/>
      <c r="AS178" s="458"/>
    </row>
    <row r="179" spans="1:45" ht="12.75" customHeight="1">
      <c r="A179" s="457" t="s">
        <v>169</v>
      </c>
      <c r="B179" s="457"/>
      <c r="C179" s="457"/>
      <c r="D179" s="457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7"/>
      <c r="P179" s="457"/>
      <c r="Q179" s="457"/>
      <c r="R179" s="457"/>
      <c r="S179" s="457"/>
      <c r="T179" s="457"/>
      <c r="U179" s="457"/>
      <c r="V179" s="457"/>
      <c r="W179" s="457"/>
      <c r="X179" s="457"/>
      <c r="Y179" s="457"/>
      <c r="Z179" s="457"/>
      <c r="AA179" s="457"/>
      <c r="AB179" s="457"/>
      <c r="AC179" s="457"/>
      <c r="AD179" s="457"/>
      <c r="AE179" s="457"/>
      <c r="AF179" s="457"/>
      <c r="AG179" s="457"/>
      <c r="AH179" s="457"/>
      <c r="AI179" s="457"/>
      <c r="AJ179" s="457"/>
      <c r="AK179" s="457"/>
      <c r="AL179" s="457"/>
      <c r="AM179" s="457"/>
      <c r="AN179" s="457"/>
      <c r="AO179" s="457"/>
      <c r="AP179" s="457"/>
      <c r="AQ179" s="457"/>
      <c r="AR179" s="457"/>
      <c r="AS179" s="457"/>
    </row>
    <row r="180" spans="1:45" ht="20.25" customHeight="1" thickBot="1">
      <c r="A180" s="7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 customHeight="1" thickBot="1">
      <c r="A181" s="416" t="s">
        <v>81</v>
      </c>
      <c r="B181" s="417"/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7"/>
      <c r="R181" s="417"/>
      <c r="S181" s="417"/>
      <c r="T181" s="417"/>
      <c r="U181" s="417"/>
      <c r="V181" s="417"/>
      <c r="W181" s="417"/>
      <c r="X181" s="417"/>
      <c r="Y181" s="417"/>
      <c r="Z181" s="417"/>
      <c r="AA181" s="417"/>
      <c r="AB181" s="417"/>
      <c r="AC181" s="417"/>
      <c r="AD181" s="417"/>
      <c r="AE181" s="417"/>
      <c r="AF181" s="417"/>
      <c r="AG181" s="417"/>
      <c r="AH181" s="417"/>
      <c r="AI181" s="417"/>
      <c r="AJ181" s="417"/>
      <c r="AK181" s="417"/>
      <c r="AL181" s="417"/>
      <c r="AM181" s="417"/>
      <c r="AN181" s="417"/>
      <c r="AO181" s="417"/>
      <c r="AP181" s="417"/>
      <c r="AQ181" s="417"/>
      <c r="AR181" s="417"/>
      <c r="AS181" s="418"/>
    </row>
    <row r="182" spans="1:45" ht="12.75" customHeight="1">
      <c r="A182" s="415" t="s">
        <v>82</v>
      </c>
      <c r="B182" s="415"/>
      <c r="C182" s="415"/>
      <c r="D182" s="415"/>
      <c r="E182" s="415"/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5"/>
      <c r="AC182" s="415"/>
      <c r="AD182" s="415"/>
      <c r="AE182" s="415"/>
      <c r="AF182" s="415"/>
      <c r="AG182" s="415"/>
      <c r="AH182" s="415"/>
      <c r="AI182" s="415"/>
      <c r="AJ182" s="415"/>
      <c r="AK182" s="415"/>
      <c r="AL182" s="415"/>
      <c r="AM182" s="415"/>
      <c r="AN182" s="415"/>
      <c r="AO182" s="415"/>
      <c r="AP182" s="415"/>
      <c r="AQ182" s="415"/>
      <c r="AR182" s="415"/>
      <c r="AS182" s="415"/>
    </row>
    <row r="183" spans="1:45" ht="12.75" customHeight="1">
      <c r="A183" s="196" t="s">
        <v>386</v>
      </c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</row>
    <row r="184" spans="1:45" ht="12" customHeight="1">
      <c r="A184" s="196" t="s">
        <v>387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</row>
    <row r="185" spans="1:45" ht="75.75" customHeight="1">
      <c r="A185" s="439" t="s">
        <v>388</v>
      </c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G185" s="439"/>
      <c r="AH185" s="439"/>
      <c r="AI185" s="439"/>
      <c r="AJ185" s="439"/>
      <c r="AK185" s="439"/>
      <c r="AL185" s="439"/>
      <c r="AM185" s="439"/>
      <c r="AN185" s="439"/>
      <c r="AO185" s="439"/>
      <c r="AP185" s="439"/>
      <c r="AQ185" s="439"/>
      <c r="AR185" s="439"/>
      <c r="AS185" s="439"/>
    </row>
    <row r="186" spans="1:45" ht="17.25" customHeight="1" thickBot="1">
      <c r="A186" s="7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6.75" customHeight="1" thickBot="1">
      <c r="A187" s="431"/>
      <c r="B187" s="432"/>
      <c r="C187" s="432"/>
      <c r="D187" s="432"/>
      <c r="E187" s="432"/>
      <c r="F187" s="432"/>
      <c r="G187" s="432"/>
      <c r="H187" s="432"/>
      <c r="I187" s="432"/>
      <c r="J187" s="432"/>
      <c r="K187" s="432"/>
      <c r="L187" s="432"/>
      <c r="M187" s="432"/>
      <c r="N187" s="432"/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  <c r="Y187" s="432"/>
      <c r="Z187" s="432"/>
      <c r="AA187" s="432"/>
      <c r="AB187" s="432"/>
      <c r="AC187" s="432"/>
      <c r="AD187" s="432"/>
      <c r="AE187" s="432"/>
      <c r="AF187" s="432"/>
      <c r="AG187" s="432"/>
      <c r="AH187" s="432"/>
      <c r="AI187" s="432"/>
      <c r="AJ187" s="432"/>
      <c r="AK187" s="432"/>
      <c r="AL187" s="432"/>
      <c r="AM187" s="432"/>
      <c r="AN187" s="432"/>
      <c r="AO187" s="432"/>
      <c r="AP187" s="432"/>
      <c r="AQ187" s="432"/>
      <c r="AR187" s="432"/>
      <c r="AS187" s="433"/>
    </row>
    <row r="188" spans="1:45" ht="41.25" customHeight="1" hidden="1">
      <c r="A188" s="179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1"/>
    </row>
    <row r="189" spans="1:45" ht="39" customHeight="1">
      <c r="A189" s="182" t="s">
        <v>83</v>
      </c>
      <c r="B189" s="142"/>
      <c r="C189" s="142"/>
      <c r="D189" s="142"/>
      <c r="E189" s="142"/>
      <c r="F189" s="142"/>
      <c r="G189" s="142"/>
      <c r="H189" s="142"/>
      <c r="I189" s="143"/>
      <c r="J189" s="120" t="s">
        <v>84</v>
      </c>
      <c r="K189" s="121"/>
      <c r="L189" s="121"/>
      <c r="M189" s="121"/>
      <c r="N189" s="121"/>
      <c r="O189" s="121"/>
      <c r="P189" s="121"/>
      <c r="Q189" s="121"/>
      <c r="R189" s="121"/>
      <c r="S189" s="122"/>
      <c r="T189" s="141" t="s">
        <v>385</v>
      </c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3"/>
      <c r="AG189" s="141" t="s">
        <v>375</v>
      </c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3"/>
    </row>
    <row r="190" spans="1:45" ht="30.75" customHeight="1">
      <c r="A190" s="183"/>
      <c r="B190" s="145"/>
      <c r="C190" s="145"/>
      <c r="D190" s="145"/>
      <c r="E190" s="145"/>
      <c r="F190" s="145"/>
      <c r="G190" s="145"/>
      <c r="H190" s="145"/>
      <c r="I190" s="146"/>
      <c r="J190" s="127" t="s">
        <v>85</v>
      </c>
      <c r="K190" s="127"/>
      <c r="L190" s="127"/>
      <c r="M190" s="127"/>
      <c r="N190" s="127"/>
      <c r="O190" s="127" t="s">
        <v>86</v>
      </c>
      <c r="P190" s="127"/>
      <c r="Q190" s="127"/>
      <c r="R190" s="127"/>
      <c r="S190" s="127"/>
      <c r="T190" s="144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6"/>
      <c r="AG190" s="144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6"/>
    </row>
    <row r="191" spans="1:45" ht="33" customHeight="1">
      <c r="A191" s="100" t="s">
        <v>349</v>
      </c>
      <c r="B191" s="101"/>
      <c r="C191" s="101"/>
      <c r="D191" s="101"/>
      <c r="E191" s="101"/>
      <c r="F191" s="101"/>
      <c r="G191" s="101"/>
      <c r="H191" s="101"/>
      <c r="I191" s="102"/>
      <c r="J191" s="163">
        <v>100</v>
      </c>
      <c r="K191" s="163"/>
      <c r="L191" s="163"/>
      <c r="M191" s="163"/>
      <c r="N191" s="163"/>
      <c r="O191" s="163">
        <v>100</v>
      </c>
      <c r="P191" s="163"/>
      <c r="Q191" s="163"/>
      <c r="R191" s="163"/>
      <c r="S191" s="163"/>
      <c r="T191" s="163">
        <v>564.36</v>
      </c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09">
        <v>600.45</v>
      </c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1"/>
    </row>
    <row r="192" spans="1:45" ht="64.5" customHeight="1">
      <c r="A192" s="100" t="s">
        <v>350</v>
      </c>
      <c r="B192" s="107"/>
      <c r="C192" s="107"/>
      <c r="D192" s="107"/>
      <c r="E192" s="107"/>
      <c r="F192" s="107"/>
      <c r="G192" s="107"/>
      <c r="H192" s="107"/>
      <c r="I192" s="108"/>
      <c r="J192" s="109">
        <v>0</v>
      </c>
      <c r="K192" s="110"/>
      <c r="L192" s="110"/>
      <c r="M192" s="110"/>
      <c r="N192" s="111"/>
      <c r="O192" s="109">
        <v>0</v>
      </c>
      <c r="P192" s="110"/>
      <c r="Q192" s="110"/>
      <c r="R192" s="110"/>
      <c r="S192" s="111"/>
      <c r="T192" s="109">
        <v>0</v>
      </c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1"/>
      <c r="AG192" s="109">
        <v>0</v>
      </c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1"/>
    </row>
    <row r="193" spans="1:46" ht="31.5" customHeight="1" thickBot="1">
      <c r="A193" s="428" t="s">
        <v>265</v>
      </c>
      <c r="B193" s="249"/>
      <c r="C193" s="249"/>
      <c r="D193" s="249"/>
      <c r="E193" s="249"/>
      <c r="F193" s="249"/>
      <c r="G193" s="249"/>
      <c r="H193" s="249"/>
      <c r="I193" s="249"/>
      <c r="J193" s="249" t="s">
        <v>266</v>
      </c>
      <c r="K193" s="249"/>
      <c r="L193" s="249"/>
      <c r="M193" s="249"/>
      <c r="N193" s="249"/>
      <c r="O193" s="249" t="s">
        <v>266</v>
      </c>
      <c r="P193" s="249"/>
      <c r="Q193" s="249"/>
      <c r="R193" s="249"/>
      <c r="S193" s="249"/>
      <c r="T193" s="338">
        <v>564.36</v>
      </c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40"/>
      <c r="AG193" s="443">
        <v>600.45</v>
      </c>
      <c r="AH193" s="444"/>
      <c r="AI193" s="444"/>
      <c r="AJ193" s="444"/>
      <c r="AK193" s="444"/>
      <c r="AL193" s="444"/>
      <c r="AM193" s="444"/>
      <c r="AN193" s="444"/>
      <c r="AO193" s="444"/>
      <c r="AP193" s="444"/>
      <c r="AQ193" s="444"/>
      <c r="AR193" s="444"/>
      <c r="AS193" s="445"/>
      <c r="AT193" s="2"/>
    </row>
    <row r="194" spans="1:45" ht="11.25" customHeight="1" thickBot="1">
      <c r="A194" s="2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1"/>
      <c r="P194" s="11"/>
      <c r="Q194" s="11"/>
      <c r="R194" s="11"/>
      <c r="S194" s="11"/>
      <c r="T194" s="10" t="s">
        <v>365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 customHeight="1">
      <c r="A195" s="179" t="s">
        <v>252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1"/>
    </row>
    <row r="196" spans="1:45" ht="65.25" customHeight="1" thickBot="1">
      <c r="A196" s="328" t="s">
        <v>87</v>
      </c>
      <c r="B196" s="329"/>
      <c r="C196" s="329"/>
      <c r="D196" s="329"/>
      <c r="E196" s="329"/>
      <c r="F196" s="329"/>
      <c r="G196" s="329"/>
      <c r="H196" s="329"/>
      <c r="I196" s="329"/>
      <c r="J196" s="329" t="s">
        <v>88</v>
      </c>
      <c r="K196" s="329"/>
      <c r="L196" s="329"/>
      <c r="M196" s="329"/>
      <c r="N196" s="329"/>
      <c r="O196" s="329"/>
      <c r="P196" s="329" t="s">
        <v>89</v>
      </c>
      <c r="Q196" s="329"/>
      <c r="R196" s="329"/>
      <c r="S196" s="329"/>
      <c r="T196" s="329"/>
      <c r="U196" s="329"/>
      <c r="V196" s="329" t="s">
        <v>90</v>
      </c>
      <c r="W196" s="329"/>
      <c r="X196" s="329"/>
      <c r="Y196" s="329"/>
      <c r="Z196" s="329"/>
      <c r="AA196" s="329"/>
      <c r="AB196" s="329" t="s">
        <v>194</v>
      </c>
      <c r="AC196" s="329"/>
      <c r="AD196" s="329"/>
      <c r="AE196" s="329"/>
      <c r="AF196" s="329"/>
      <c r="AG196" s="329"/>
      <c r="AH196" s="329" t="s">
        <v>211</v>
      </c>
      <c r="AI196" s="329"/>
      <c r="AJ196" s="329"/>
      <c r="AK196" s="329"/>
      <c r="AL196" s="329"/>
      <c r="AM196" s="329"/>
      <c r="AN196" s="419" t="s">
        <v>91</v>
      </c>
      <c r="AO196" s="394"/>
      <c r="AP196" s="394"/>
      <c r="AQ196" s="394"/>
      <c r="AR196" s="394"/>
      <c r="AS196" s="420"/>
    </row>
    <row r="197" spans="1:45" ht="12.75" customHeight="1" thickBot="1">
      <c r="A197" s="334">
        <v>1</v>
      </c>
      <c r="B197" s="335"/>
      <c r="C197" s="335"/>
      <c r="D197" s="335"/>
      <c r="E197" s="335"/>
      <c r="F197" s="335"/>
      <c r="G197" s="335"/>
      <c r="H197" s="335"/>
      <c r="I197" s="335"/>
      <c r="J197" s="335">
        <v>2</v>
      </c>
      <c r="K197" s="335"/>
      <c r="L197" s="335"/>
      <c r="M197" s="335"/>
      <c r="N197" s="335"/>
      <c r="O197" s="335"/>
      <c r="P197" s="335">
        <v>3</v>
      </c>
      <c r="Q197" s="335"/>
      <c r="R197" s="335"/>
      <c r="S197" s="335"/>
      <c r="T197" s="335"/>
      <c r="U197" s="335"/>
      <c r="V197" s="335">
        <v>4</v>
      </c>
      <c r="W197" s="335"/>
      <c r="X197" s="335"/>
      <c r="Y197" s="335"/>
      <c r="Z197" s="335"/>
      <c r="AA197" s="335"/>
      <c r="AB197" s="335">
        <v>5</v>
      </c>
      <c r="AC197" s="335"/>
      <c r="AD197" s="335"/>
      <c r="AE197" s="335"/>
      <c r="AF197" s="335"/>
      <c r="AG197" s="335"/>
      <c r="AH197" s="335">
        <v>6</v>
      </c>
      <c r="AI197" s="335"/>
      <c r="AJ197" s="335"/>
      <c r="AK197" s="335"/>
      <c r="AL197" s="335"/>
      <c r="AM197" s="335"/>
      <c r="AN197" s="346">
        <v>7</v>
      </c>
      <c r="AO197" s="347"/>
      <c r="AP197" s="347"/>
      <c r="AQ197" s="347"/>
      <c r="AR197" s="347"/>
      <c r="AS197" s="348"/>
    </row>
    <row r="198" spans="1:45" ht="12.75" customHeight="1">
      <c r="A198" s="414"/>
      <c r="B198" s="337"/>
      <c r="C198" s="337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/>
      <c r="AL198" s="337"/>
      <c r="AM198" s="337"/>
      <c r="AN198" s="400"/>
      <c r="AO198" s="289"/>
      <c r="AP198" s="289"/>
      <c r="AQ198" s="289"/>
      <c r="AR198" s="289"/>
      <c r="AS198" s="290"/>
    </row>
    <row r="199" spans="1:45" ht="12.75" customHeight="1" thickBot="1">
      <c r="A199" s="247" t="s">
        <v>92</v>
      </c>
      <c r="B199" s="248"/>
      <c r="C199" s="248"/>
      <c r="D199" s="248"/>
      <c r="E199" s="248"/>
      <c r="F199" s="248"/>
      <c r="G199" s="248"/>
      <c r="H199" s="248"/>
      <c r="I199" s="248"/>
      <c r="J199" s="249" t="s">
        <v>37</v>
      </c>
      <c r="K199" s="249"/>
      <c r="L199" s="249"/>
      <c r="M199" s="249"/>
      <c r="N199" s="249"/>
      <c r="O199" s="249"/>
      <c r="P199" s="249" t="s">
        <v>37</v>
      </c>
      <c r="Q199" s="249"/>
      <c r="R199" s="249"/>
      <c r="S199" s="249"/>
      <c r="T199" s="249"/>
      <c r="U199" s="249"/>
      <c r="V199" s="249" t="s">
        <v>37</v>
      </c>
      <c r="W199" s="249"/>
      <c r="X199" s="249"/>
      <c r="Y199" s="249"/>
      <c r="Z199" s="249"/>
      <c r="AA199" s="249"/>
      <c r="AB199" s="237"/>
      <c r="AC199" s="237"/>
      <c r="AD199" s="237"/>
      <c r="AE199" s="237"/>
      <c r="AF199" s="237"/>
      <c r="AG199" s="237"/>
      <c r="AH199" s="237" t="s">
        <v>11</v>
      </c>
      <c r="AI199" s="237"/>
      <c r="AJ199" s="237"/>
      <c r="AK199" s="237"/>
      <c r="AL199" s="237"/>
      <c r="AM199" s="237"/>
      <c r="AN199" s="434" t="s">
        <v>11</v>
      </c>
      <c r="AO199" s="435"/>
      <c r="AP199" s="435"/>
      <c r="AQ199" s="435"/>
      <c r="AR199" s="435"/>
      <c r="AS199" s="436"/>
    </row>
    <row r="200" spans="1:45" ht="6" customHeight="1" thickBot="1">
      <c r="A200" s="2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 customHeight="1">
      <c r="A201" s="179" t="s">
        <v>253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1"/>
    </row>
    <row r="202" spans="1:45" ht="52.5" customHeight="1" thickBot="1">
      <c r="A202" s="328" t="s">
        <v>93</v>
      </c>
      <c r="B202" s="329"/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 t="s">
        <v>195</v>
      </c>
      <c r="O202" s="329"/>
      <c r="P202" s="329"/>
      <c r="Q202" s="329"/>
      <c r="R202" s="329"/>
      <c r="S202" s="329"/>
      <c r="T202" s="329"/>
      <c r="U202" s="329"/>
      <c r="V202" s="329" t="s">
        <v>94</v>
      </c>
      <c r="W202" s="329"/>
      <c r="X202" s="329"/>
      <c r="Y202" s="329"/>
      <c r="Z202" s="329"/>
      <c r="AA202" s="329"/>
      <c r="AB202" s="329"/>
      <c r="AC202" s="329"/>
      <c r="AD202" s="329" t="s">
        <v>95</v>
      </c>
      <c r="AE202" s="329"/>
      <c r="AF202" s="329"/>
      <c r="AG202" s="329"/>
      <c r="AH202" s="329"/>
      <c r="AI202" s="329"/>
      <c r="AJ202" s="329"/>
      <c r="AK202" s="329"/>
      <c r="AL202" s="419" t="s">
        <v>196</v>
      </c>
      <c r="AM202" s="394"/>
      <c r="AN202" s="394"/>
      <c r="AO202" s="394"/>
      <c r="AP202" s="394"/>
      <c r="AQ202" s="394"/>
      <c r="AR202" s="394"/>
      <c r="AS202" s="420"/>
    </row>
    <row r="203" spans="1:45" ht="13.5" customHeight="1" thickBot="1">
      <c r="A203" s="334">
        <v>1</v>
      </c>
      <c r="B203" s="335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>
        <v>2</v>
      </c>
      <c r="O203" s="335"/>
      <c r="P203" s="335"/>
      <c r="Q203" s="335"/>
      <c r="R203" s="335"/>
      <c r="S203" s="335"/>
      <c r="T203" s="335"/>
      <c r="U203" s="335"/>
      <c r="V203" s="335">
        <v>3</v>
      </c>
      <c r="W203" s="335"/>
      <c r="X203" s="335"/>
      <c r="Y203" s="335"/>
      <c r="Z203" s="335"/>
      <c r="AA203" s="335"/>
      <c r="AB203" s="335"/>
      <c r="AC203" s="335"/>
      <c r="AD203" s="335">
        <v>4</v>
      </c>
      <c r="AE203" s="335"/>
      <c r="AF203" s="335"/>
      <c r="AG203" s="335"/>
      <c r="AH203" s="335"/>
      <c r="AI203" s="335"/>
      <c r="AJ203" s="335"/>
      <c r="AK203" s="335"/>
      <c r="AL203" s="346">
        <v>5</v>
      </c>
      <c r="AM203" s="347"/>
      <c r="AN203" s="347"/>
      <c r="AO203" s="347"/>
      <c r="AP203" s="347"/>
      <c r="AQ203" s="347"/>
      <c r="AR203" s="347"/>
      <c r="AS203" s="348"/>
    </row>
    <row r="204" spans="1:45" ht="27" customHeight="1">
      <c r="A204" s="437" t="s">
        <v>197</v>
      </c>
      <c r="B204" s="438"/>
      <c r="C204" s="438"/>
      <c r="D204" s="438"/>
      <c r="E204" s="438"/>
      <c r="F204" s="438"/>
      <c r="G204" s="438"/>
      <c r="H204" s="438"/>
      <c r="I204" s="438"/>
      <c r="J204" s="438"/>
      <c r="K204" s="438"/>
      <c r="L204" s="438"/>
      <c r="M204" s="438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43"/>
      <c r="AM204" s="344"/>
      <c r="AN204" s="344"/>
      <c r="AO204" s="344"/>
      <c r="AP204" s="344"/>
      <c r="AQ204" s="344"/>
      <c r="AR204" s="344"/>
      <c r="AS204" s="345"/>
    </row>
    <row r="205" spans="1:45" ht="10.5" customHeight="1">
      <c r="A205" s="164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233"/>
      <c r="AM205" s="234"/>
      <c r="AN205" s="234"/>
      <c r="AO205" s="234"/>
      <c r="AP205" s="234"/>
      <c r="AQ205" s="234"/>
      <c r="AR205" s="234"/>
      <c r="AS205" s="235"/>
    </row>
    <row r="206" spans="1:45" ht="27" customHeight="1">
      <c r="A206" s="164" t="s">
        <v>198</v>
      </c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233"/>
      <c r="AM206" s="234"/>
      <c r="AN206" s="234"/>
      <c r="AO206" s="234"/>
      <c r="AP206" s="234"/>
      <c r="AQ206" s="234"/>
      <c r="AR206" s="234"/>
      <c r="AS206" s="235"/>
    </row>
    <row r="207" spans="1:45" ht="10.5" customHeight="1">
      <c r="A207" s="164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233"/>
      <c r="AM207" s="234"/>
      <c r="AN207" s="234"/>
      <c r="AO207" s="234"/>
      <c r="AP207" s="234"/>
      <c r="AQ207" s="234"/>
      <c r="AR207" s="234"/>
      <c r="AS207" s="235"/>
    </row>
    <row r="208" spans="1:45" ht="38.25" customHeight="1">
      <c r="A208" s="164" t="s">
        <v>199</v>
      </c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233"/>
      <c r="AM208" s="234"/>
      <c r="AN208" s="234"/>
      <c r="AO208" s="234"/>
      <c r="AP208" s="234"/>
      <c r="AQ208" s="234"/>
      <c r="AR208" s="234"/>
      <c r="AS208" s="235"/>
    </row>
    <row r="209" spans="1:45" ht="10.5" customHeight="1">
      <c r="A209" s="164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233"/>
      <c r="AM209" s="234"/>
      <c r="AN209" s="234"/>
      <c r="AO209" s="234"/>
      <c r="AP209" s="234"/>
      <c r="AQ209" s="234"/>
      <c r="AR209" s="234"/>
      <c r="AS209" s="235"/>
    </row>
    <row r="210" spans="1:45" ht="12.75" customHeight="1" thickBot="1">
      <c r="A210" s="428" t="s">
        <v>92</v>
      </c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422">
        <f>SUM(N204:U209)</f>
        <v>0</v>
      </c>
      <c r="O210" s="422"/>
      <c r="P210" s="422"/>
      <c r="Q210" s="422"/>
      <c r="R210" s="422"/>
      <c r="S210" s="422"/>
      <c r="T210" s="422"/>
      <c r="U210" s="422"/>
      <c r="V210" s="422">
        <f>SUM(V204:AC209)</f>
        <v>0</v>
      </c>
      <c r="W210" s="422"/>
      <c r="X210" s="422"/>
      <c r="Y210" s="422"/>
      <c r="Z210" s="422"/>
      <c r="AA210" s="422"/>
      <c r="AB210" s="422"/>
      <c r="AC210" s="422"/>
      <c r="AD210" s="422">
        <f>SUM(AD204:AK209)</f>
        <v>0</v>
      </c>
      <c r="AE210" s="422"/>
      <c r="AF210" s="422"/>
      <c r="AG210" s="422"/>
      <c r="AH210" s="422"/>
      <c r="AI210" s="422"/>
      <c r="AJ210" s="422"/>
      <c r="AK210" s="422"/>
      <c r="AL210" s="423">
        <f>SUM(AL204:AS209)</f>
        <v>0</v>
      </c>
      <c r="AM210" s="424"/>
      <c r="AN210" s="424"/>
      <c r="AO210" s="424"/>
      <c r="AP210" s="424"/>
      <c r="AQ210" s="424"/>
      <c r="AR210" s="424"/>
      <c r="AS210" s="425"/>
    </row>
    <row r="211" spans="1:45" ht="12.75" customHeight="1" thickBot="1">
      <c r="A211" s="2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1.25" customHeight="1">
      <c r="A212" s="440" t="s">
        <v>254</v>
      </c>
      <c r="B212" s="441"/>
      <c r="C212" s="441"/>
      <c r="D212" s="441"/>
      <c r="E212" s="441"/>
      <c r="F212" s="441"/>
      <c r="G212" s="441"/>
      <c r="H212" s="441"/>
      <c r="I212" s="441"/>
      <c r="J212" s="441"/>
      <c r="K212" s="441"/>
      <c r="L212" s="441"/>
      <c r="M212" s="441"/>
      <c r="N212" s="441"/>
      <c r="O212" s="441"/>
      <c r="P212" s="441"/>
      <c r="Q212" s="441"/>
      <c r="R212" s="441"/>
      <c r="S212" s="441"/>
      <c r="T212" s="441"/>
      <c r="U212" s="441"/>
      <c r="V212" s="441"/>
      <c r="W212" s="441"/>
      <c r="X212" s="441"/>
      <c r="Y212" s="441"/>
      <c r="Z212" s="441"/>
      <c r="AA212" s="441"/>
      <c r="AB212" s="441"/>
      <c r="AC212" s="441"/>
      <c r="AD212" s="441"/>
      <c r="AE212" s="441"/>
      <c r="AF212" s="441"/>
      <c r="AG212" s="441"/>
      <c r="AH212" s="441"/>
      <c r="AI212" s="441"/>
      <c r="AJ212" s="441"/>
      <c r="AK212" s="441"/>
      <c r="AL212" s="441"/>
      <c r="AM212" s="441"/>
      <c r="AN212" s="441"/>
      <c r="AO212" s="441"/>
      <c r="AP212" s="441"/>
      <c r="AQ212" s="441"/>
      <c r="AR212" s="441"/>
      <c r="AS212" s="442"/>
    </row>
    <row r="213" spans="1:45" ht="51" customHeight="1" thickBot="1">
      <c r="A213" s="426"/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329" t="s">
        <v>2</v>
      </c>
      <c r="O213" s="329"/>
      <c r="P213" s="329"/>
      <c r="Q213" s="329"/>
      <c r="R213" s="329" t="s">
        <v>382</v>
      </c>
      <c r="S213" s="329"/>
      <c r="T213" s="329"/>
      <c r="U213" s="329"/>
      <c r="V213" s="329"/>
      <c r="W213" s="329"/>
      <c r="X213" s="329"/>
      <c r="Y213" s="329" t="s">
        <v>96</v>
      </c>
      <c r="Z213" s="329"/>
      <c r="AA213" s="329"/>
      <c r="AB213" s="329"/>
      <c r="AC213" s="329"/>
      <c r="AD213" s="329"/>
      <c r="AE213" s="329"/>
      <c r="AF213" s="329" t="s">
        <v>97</v>
      </c>
      <c r="AG213" s="329"/>
      <c r="AH213" s="329"/>
      <c r="AI213" s="329"/>
      <c r="AJ213" s="329"/>
      <c r="AK213" s="329"/>
      <c r="AL213" s="421"/>
      <c r="AM213" s="11"/>
      <c r="AN213" s="11"/>
      <c r="AO213" s="11"/>
      <c r="AP213" s="11"/>
      <c r="AQ213" s="11"/>
      <c r="AR213" s="11"/>
      <c r="AS213" s="11"/>
    </row>
    <row r="214" spans="1:45" ht="12.75" customHeight="1" thickBot="1">
      <c r="A214" s="427">
        <v>1</v>
      </c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>
        <v>2</v>
      </c>
      <c r="O214" s="341"/>
      <c r="P214" s="341"/>
      <c r="Q214" s="341"/>
      <c r="R214" s="341">
        <v>3</v>
      </c>
      <c r="S214" s="341"/>
      <c r="T214" s="341"/>
      <c r="U214" s="341"/>
      <c r="V214" s="341"/>
      <c r="W214" s="341"/>
      <c r="X214" s="341"/>
      <c r="Y214" s="341" t="s">
        <v>291</v>
      </c>
      <c r="Z214" s="341"/>
      <c r="AA214" s="341"/>
      <c r="AB214" s="341"/>
      <c r="AC214" s="341"/>
      <c r="AD214" s="341"/>
      <c r="AE214" s="341"/>
      <c r="AF214" s="341" t="s">
        <v>292</v>
      </c>
      <c r="AG214" s="341"/>
      <c r="AH214" s="341"/>
      <c r="AI214" s="341"/>
      <c r="AJ214" s="341"/>
      <c r="AK214" s="341"/>
      <c r="AL214" s="342"/>
      <c r="AM214" s="11"/>
      <c r="AN214" s="11"/>
      <c r="AO214" s="11"/>
      <c r="AP214" s="11"/>
      <c r="AQ214" s="11"/>
      <c r="AR214" s="11"/>
      <c r="AS214" s="11"/>
    </row>
    <row r="215" spans="1:45" ht="27" customHeight="1">
      <c r="A215" s="429" t="s">
        <v>200</v>
      </c>
      <c r="B215" s="430"/>
      <c r="C215" s="430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349" t="s">
        <v>220</v>
      </c>
      <c r="O215" s="349"/>
      <c r="P215" s="349"/>
      <c r="Q215" s="349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3"/>
      <c r="AM215" s="11"/>
      <c r="AN215" s="11"/>
      <c r="AO215" s="11"/>
      <c r="AP215" s="11"/>
      <c r="AQ215" s="11"/>
      <c r="AR215" s="11"/>
      <c r="AS215" s="11"/>
    </row>
    <row r="216" spans="1:45" ht="4.5" customHeight="1">
      <c r="A216" s="379"/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350"/>
      <c r="O216" s="350"/>
      <c r="P216" s="350"/>
      <c r="Q216" s="350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8"/>
      <c r="AM216" s="11"/>
      <c r="AN216" s="11"/>
      <c r="AO216" s="11"/>
      <c r="AP216" s="11"/>
      <c r="AQ216" s="11"/>
      <c r="AR216" s="11"/>
      <c r="AS216" s="11"/>
    </row>
    <row r="217" spans="1:45" ht="27" customHeight="1">
      <c r="A217" s="374" t="s">
        <v>201</v>
      </c>
      <c r="B217" s="375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51" t="s">
        <v>221</v>
      </c>
      <c r="O217" s="351"/>
      <c r="P217" s="351"/>
      <c r="Q217" s="351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8"/>
      <c r="AM217" s="11"/>
      <c r="AN217" s="11"/>
      <c r="AO217" s="11"/>
      <c r="AP217" s="11"/>
      <c r="AQ217" s="11"/>
      <c r="AR217" s="11"/>
      <c r="AS217" s="11"/>
    </row>
    <row r="218" spans="1:45" ht="4.5" customHeight="1">
      <c r="A218" s="379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0"/>
      <c r="O218" s="350"/>
      <c r="P218" s="350"/>
      <c r="Q218" s="350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8"/>
      <c r="AM218" s="11"/>
      <c r="AN218" s="11"/>
      <c r="AO218" s="11"/>
      <c r="AP218" s="11"/>
      <c r="AQ218" s="11"/>
      <c r="AR218" s="11"/>
      <c r="AS218" s="11"/>
    </row>
    <row r="219" spans="1:45" ht="27" customHeight="1">
      <c r="A219" s="374" t="s">
        <v>202</v>
      </c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51" t="s">
        <v>223</v>
      </c>
      <c r="O219" s="351"/>
      <c r="P219" s="351"/>
      <c r="Q219" s="351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8"/>
      <c r="AM219" s="11"/>
      <c r="AN219" s="11"/>
      <c r="AO219" s="11"/>
      <c r="AP219" s="11"/>
      <c r="AQ219" s="11"/>
      <c r="AR219" s="11"/>
      <c r="AS219" s="11"/>
    </row>
    <row r="220" spans="1:45" ht="3.75" customHeight="1">
      <c r="A220" s="379"/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350"/>
      <c r="O220" s="350"/>
      <c r="P220" s="350"/>
      <c r="Q220" s="350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8"/>
      <c r="AM220" s="11"/>
      <c r="AN220" s="11"/>
      <c r="AO220" s="11"/>
      <c r="AP220" s="11"/>
      <c r="AQ220" s="11"/>
      <c r="AR220" s="11"/>
      <c r="AS220" s="11"/>
    </row>
    <row r="221" spans="1:45" ht="12.75" customHeight="1">
      <c r="A221" s="374" t="s">
        <v>98</v>
      </c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51" t="s">
        <v>224</v>
      </c>
      <c r="O221" s="351"/>
      <c r="P221" s="351"/>
      <c r="Q221" s="351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8"/>
      <c r="AM221" s="11"/>
      <c r="AN221" s="11"/>
      <c r="AO221" s="11"/>
      <c r="AP221" s="11"/>
      <c r="AQ221" s="11"/>
      <c r="AR221" s="11"/>
      <c r="AS221" s="11"/>
    </row>
    <row r="222" spans="1:45" ht="10.5" customHeight="1">
      <c r="A222" s="379"/>
      <c r="B222" s="351"/>
      <c r="C222" s="351"/>
      <c r="D222" s="351"/>
      <c r="E222" s="351"/>
      <c r="F222" s="351"/>
      <c r="G222" s="351"/>
      <c r="H222" s="351"/>
      <c r="I222" s="351"/>
      <c r="J222" s="351"/>
      <c r="K222" s="351"/>
      <c r="L222" s="351"/>
      <c r="M222" s="351"/>
      <c r="N222" s="350"/>
      <c r="O222" s="350"/>
      <c r="P222" s="350"/>
      <c r="Q222" s="350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8"/>
      <c r="AM222" s="11"/>
      <c r="AN222" s="11"/>
      <c r="AO222" s="11"/>
      <c r="AP222" s="11"/>
      <c r="AQ222" s="11"/>
      <c r="AR222" s="11"/>
      <c r="AS222" s="11"/>
    </row>
    <row r="223" spans="1:45" ht="27" customHeight="1">
      <c r="A223" s="374" t="s">
        <v>203</v>
      </c>
      <c r="B223" s="375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51" t="s">
        <v>225</v>
      </c>
      <c r="O223" s="351"/>
      <c r="P223" s="351"/>
      <c r="Q223" s="351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8"/>
      <c r="AM223" s="11"/>
      <c r="AN223" s="11"/>
      <c r="AO223" s="11"/>
      <c r="AP223" s="11"/>
      <c r="AQ223" s="11"/>
      <c r="AR223" s="11"/>
      <c r="AS223" s="11"/>
    </row>
    <row r="224" spans="1:45" ht="3" customHeight="1">
      <c r="A224" s="379"/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350"/>
      <c r="O224" s="350"/>
      <c r="P224" s="350"/>
      <c r="Q224" s="350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8"/>
      <c r="AM224" s="11"/>
      <c r="AN224" s="11"/>
      <c r="AO224" s="11"/>
      <c r="AP224" s="11"/>
      <c r="AQ224" s="11"/>
      <c r="AR224" s="11"/>
      <c r="AS224" s="11"/>
    </row>
    <row r="225" spans="1:45" ht="12.75" customHeight="1">
      <c r="A225" s="374" t="s">
        <v>162</v>
      </c>
      <c r="B225" s="375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51" t="s">
        <v>226</v>
      </c>
      <c r="O225" s="351"/>
      <c r="P225" s="351"/>
      <c r="Q225" s="351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8"/>
      <c r="AM225" s="11"/>
      <c r="AN225" s="11"/>
      <c r="AO225" s="11"/>
      <c r="AP225" s="11"/>
      <c r="AQ225" s="11"/>
      <c r="AR225" s="11"/>
      <c r="AS225" s="11"/>
    </row>
    <row r="226" spans="1:45" ht="10.5" customHeight="1">
      <c r="A226" s="379"/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0"/>
      <c r="O226" s="350"/>
      <c r="P226" s="350"/>
      <c r="Q226" s="350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8"/>
      <c r="AM226" s="11"/>
      <c r="AN226" s="11"/>
      <c r="AO226" s="11"/>
      <c r="AP226" s="11"/>
      <c r="AQ226" s="11"/>
      <c r="AR226" s="11"/>
      <c r="AS226" s="11"/>
    </row>
    <row r="227" spans="1:45" ht="63" customHeight="1">
      <c r="A227" s="374" t="s">
        <v>99</v>
      </c>
      <c r="B227" s="375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51" t="s">
        <v>227</v>
      </c>
      <c r="O227" s="351"/>
      <c r="P227" s="351"/>
      <c r="Q227" s="351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8"/>
      <c r="AM227" s="11"/>
      <c r="AN227" s="11"/>
      <c r="AO227" s="11"/>
      <c r="AP227" s="11"/>
      <c r="AQ227" s="11"/>
      <c r="AR227" s="11"/>
      <c r="AS227" s="11"/>
    </row>
    <row r="228" spans="1:45" ht="48.75" customHeight="1">
      <c r="A228" s="368" t="s">
        <v>100</v>
      </c>
      <c r="B228" s="369"/>
      <c r="C228" s="369"/>
      <c r="D228" s="369"/>
      <c r="E228" s="369"/>
      <c r="F228" s="369"/>
      <c r="G228" s="369"/>
      <c r="H228" s="369"/>
      <c r="I228" s="369"/>
      <c r="J228" s="369"/>
      <c r="K228" s="369"/>
      <c r="L228" s="369"/>
      <c r="M228" s="369"/>
      <c r="N228" s="365" t="s">
        <v>229</v>
      </c>
      <c r="O228" s="365"/>
      <c r="P228" s="365"/>
      <c r="Q228" s="365"/>
      <c r="R228" s="147">
        <f>R229+R230+R231+R235+R236+R237+R238+R239+R240+R241+R242+R243+R244+R245+R246+R249++R247</f>
        <v>583.5999999999999</v>
      </c>
      <c r="S228" s="147"/>
      <c r="T228" s="147"/>
      <c r="U228" s="147"/>
      <c r="V228" s="147"/>
      <c r="W228" s="147"/>
      <c r="X228" s="147"/>
      <c r="Y228" s="147">
        <f>Y229+Y230+Y231+Y235+Y236+Y237+Y238+Y239+Y232+Y240+Y241+Y242+Y243+Y244+Y245+Y246+Y249++Y247+Y234</f>
        <v>615.5</v>
      </c>
      <c r="Z228" s="147"/>
      <c r="AA228" s="147"/>
      <c r="AB228" s="147"/>
      <c r="AC228" s="147"/>
      <c r="AD228" s="147"/>
      <c r="AE228" s="147"/>
      <c r="AF228" s="147">
        <f>SUM(AF229:AL245)</f>
        <v>0</v>
      </c>
      <c r="AG228" s="147"/>
      <c r="AH228" s="147"/>
      <c r="AI228" s="147"/>
      <c r="AJ228" s="147"/>
      <c r="AK228" s="147"/>
      <c r="AL228" s="147"/>
      <c r="AM228" s="11"/>
      <c r="AN228" s="11"/>
      <c r="AO228" s="11"/>
      <c r="AP228" s="11"/>
      <c r="AQ228" s="11"/>
      <c r="AR228" s="11"/>
      <c r="AS228" s="11"/>
    </row>
    <row r="229" spans="1:45" ht="36.75" customHeight="1">
      <c r="A229" s="374" t="s">
        <v>267</v>
      </c>
      <c r="B229" s="375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51" t="s">
        <v>101</v>
      </c>
      <c r="O229" s="351"/>
      <c r="P229" s="351"/>
      <c r="Q229" s="351"/>
      <c r="R229" s="147">
        <v>34.2</v>
      </c>
      <c r="S229" s="147"/>
      <c r="T229" s="147"/>
      <c r="U229" s="147"/>
      <c r="V229" s="147"/>
      <c r="W229" s="147"/>
      <c r="X229" s="147"/>
      <c r="Y229" s="147">
        <v>58.3</v>
      </c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8"/>
      <c r="AM229" s="11"/>
      <c r="AN229" s="11"/>
      <c r="AO229" s="11"/>
      <c r="AP229" s="11"/>
      <c r="AQ229" s="11"/>
      <c r="AR229" s="11"/>
      <c r="AS229" s="11"/>
    </row>
    <row r="230" spans="1:45" ht="27" customHeight="1">
      <c r="A230" s="374" t="s">
        <v>268</v>
      </c>
      <c r="B230" s="375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51" t="s">
        <v>102</v>
      </c>
      <c r="O230" s="351"/>
      <c r="P230" s="351"/>
      <c r="Q230" s="351"/>
      <c r="R230" s="147">
        <v>92.4</v>
      </c>
      <c r="S230" s="147"/>
      <c r="T230" s="147"/>
      <c r="U230" s="147"/>
      <c r="V230" s="147"/>
      <c r="W230" s="147"/>
      <c r="X230" s="147"/>
      <c r="Y230" s="147">
        <v>65.4</v>
      </c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8"/>
      <c r="AM230" s="11"/>
      <c r="AN230" s="11"/>
      <c r="AO230" s="11"/>
      <c r="AP230" s="11"/>
      <c r="AQ230" s="11"/>
      <c r="AR230" s="11"/>
      <c r="AS230" s="11"/>
    </row>
    <row r="231" spans="1:45" ht="36.75" customHeight="1">
      <c r="A231" s="374" t="s">
        <v>351</v>
      </c>
      <c r="B231" s="375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51" t="s">
        <v>103</v>
      </c>
      <c r="O231" s="351"/>
      <c r="P231" s="351"/>
      <c r="Q231" s="351"/>
      <c r="R231" s="147">
        <v>2.3</v>
      </c>
      <c r="S231" s="147"/>
      <c r="T231" s="147"/>
      <c r="U231" s="147"/>
      <c r="V231" s="147"/>
      <c r="W231" s="147"/>
      <c r="X231" s="147"/>
      <c r="Y231" s="147">
        <v>1.2</v>
      </c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8"/>
      <c r="AM231" s="11"/>
      <c r="AN231" s="11"/>
      <c r="AO231" s="11"/>
      <c r="AP231" s="11"/>
      <c r="AQ231" s="11"/>
      <c r="AR231" s="11"/>
      <c r="AS231" s="11"/>
    </row>
    <row r="232" spans="1:45" ht="36.75" customHeight="1">
      <c r="A232" s="92" t="s">
        <v>361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4"/>
      <c r="N232" s="95" t="s">
        <v>105</v>
      </c>
      <c r="O232" s="93"/>
      <c r="P232" s="93"/>
      <c r="Q232" s="94"/>
      <c r="R232" s="74"/>
      <c r="S232" s="75"/>
      <c r="T232" s="75"/>
      <c r="U232" s="75"/>
      <c r="V232" s="75"/>
      <c r="W232" s="75"/>
      <c r="X232" s="76"/>
      <c r="Y232" s="138">
        <v>0</v>
      </c>
      <c r="Z232" s="330"/>
      <c r="AA232" s="330"/>
      <c r="AB232" s="330"/>
      <c r="AC232" s="330"/>
      <c r="AD232" s="330"/>
      <c r="AE232" s="331"/>
      <c r="AF232" s="74"/>
      <c r="AG232" s="75"/>
      <c r="AH232" s="75"/>
      <c r="AI232" s="75"/>
      <c r="AJ232" s="75"/>
      <c r="AK232" s="75"/>
      <c r="AL232" s="77"/>
      <c r="AM232" s="11"/>
      <c r="AN232" s="11"/>
      <c r="AO232" s="11"/>
      <c r="AP232" s="11"/>
      <c r="AQ232" s="11"/>
      <c r="AR232" s="11"/>
      <c r="AS232" s="11"/>
    </row>
    <row r="233" spans="1:45" ht="33" customHeight="1">
      <c r="A233" s="92" t="s">
        <v>362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4"/>
      <c r="N233" s="95" t="s">
        <v>359</v>
      </c>
      <c r="O233" s="93"/>
      <c r="P233" s="93"/>
      <c r="Q233" s="94"/>
      <c r="R233" s="74"/>
      <c r="S233" s="75"/>
      <c r="T233" s="75"/>
      <c r="U233" s="75"/>
      <c r="V233" s="75"/>
      <c r="W233" s="75"/>
      <c r="X233" s="76"/>
      <c r="Y233" s="74"/>
      <c r="Z233" s="75"/>
      <c r="AA233" s="75"/>
      <c r="AB233" s="75"/>
      <c r="AC233" s="75"/>
      <c r="AD233" s="75"/>
      <c r="AE233" s="76"/>
      <c r="AF233" s="74"/>
      <c r="AG233" s="75"/>
      <c r="AH233" s="75"/>
      <c r="AI233" s="75"/>
      <c r="AJ233" s="75"/>
      <c r="AK233" s="75"/>
      <c r="AL233" s="77"/>
      <c r="AM233" s="11"/>
      <c r="AN233" s="11"/>
      <c r="AO233" s="11"/>
      <c r="AP233" s="11"/>
      <c r="AQ233" s="11"/>
      <c r="AR233" s="11"/>
      <c r="AS233" s="11"/>
    </row>
    <row r="234" spans="1:45" ht="33" customHeight="1">
      <c r="A234" s="100" t="s">
        <v>381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2"/>
      <c r="N234" s="95" t="s">
        <v>108</v>
      </c>
      <c r="O234" s="93"/>
      <c r="P234" s="93"/>
      <c r="Q234" s="94"/>
      <c r="R234" s="74"/>
      <c r="S234" s="75"/>
      <c r="T234" s="75"/>
      <c r="U234" s="75"/>
      <c r="V234" s="75"/>
      <c r="W234" s="75"/>
      <c r="X234" s="76"/>
      <c r="Y234" s="138">
        <v>1</v>
      </c>
      <c r="Z234" s="330"/>
      <c r="AA234" s="330"/>
      <c r="AB234" s="330"/>
      <c r="AC234" s="330"/>
      <c r="AD234" s="330"/>
      <c r="AE234" s="331"/>
      <c r="AF234" s="74"/>
      <c r="AG234" s="75"/>
      <c r="AH234" s="75"/>
      <c r="AI234" s="75"/>
      <c r="AJ234" s="75"/>
      <c r="AK234" s="75"/>
      <c r="AL234" s="77"/>
      <c r="AM234" s="11"/>
      <c r="AN234" s="11"/>
      <c r="AO234" s="11"/>
      <c r="AP234" s="11"/>
      <c r="AQ234" s="11"/>
      <c r="AR234" s="11"/>
      <c r="AS234" s="11"/>
    </row>
    <row r="235" spans="1:45" ht="15" customHeight="1">
      <c r="A235" s="150" t="s">
        <v>269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2"/>
      <c r="N235" s="95" t="s">
        <v>109</v>
      </c>
      <c r="O235" s="139"/>
      <c r="P235" s="139"/>
      <c r="Q235" s="140"/>
      <c r="R235" s="138">
        <v>24.1</v>
      </c>
      <c r="S235" s="139"/>
      <c r="T235" s="139"/>
      <c r="U235" s="139"/>
      <c r="V235" s="139"/>
      <c r="W235" s="139"/>
      <c r="X235" s="140"/>
      <c r="Y235" s="138">
        <v>10</v>
      </c>
      <c r="Z235" s="139"/>
      <c r="AA235" s="139"/>
      <c r="AB235" s="139"/>
      <c r="AC235" s="139"/>
      <c r="AD235" s="139"/>
      <c r="AE235" s="140"/>
      <c r="AF235" s="138"/>
      <c r="AG235" s="139"/>
      <c r="AH235" s="139"/>
      <c r="AI235" s="139"/>
      <c r="AJ235" s="139"/>
      <c r="AK235" s="139"/>
      <c r="AL235" s="149"/>
      <c r="AM235" s="11"/>
      <c r="AN235" s="11"/>
      <c r="AO235" s="11"/>
      <c r="AP235" s="11"/>
      <c r="AQ235" s="11"/>
      <c r="AR235" s="11"/>
      <c r="AS235" s="11"/>
    </row>
    <row r="236" spans="1:45" ht="14.25" customHeight="1">
      <c r="A236" s="150" t="s">
        <v>270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2"/>
      <c r="N236" s="95" t="s">
        <v>279</v>
      </c>
      <c r="O236" s="139"/>
      <c r="P236" s="139"/>
      <c r="Q236" s="140"/>
      <c r="R236" s="138">
        <v>10.6</v>
      </c>
      <c r="S236" s="139"/>
      <c r="T236" s="139"/>
      <c r="U236" s="139"/>
      <c r="V236" s="139"/>
      <c r="W236" s="139"/>
      <c r="X236" s="140"/>
      <c r="Y236" s="138">
        <v>4.7</v>
      </c>
      <c r="Z236" s="139"/>
      <c r="AA236" s="139"/>
      <c r="AB236" s="139"/>
      <c r="AC236" s="139"/>
      <c r="AD236" s="139"/>
      <c r="AE236" s="140"/>
      <c r="AF236" s="138"/>
      <c r="AG236" s="139"/>
      <c r="AH236" s="139"/>
      <c r="AI236" s="139"/>
      <c r="AJ236" s="139"/>
      <c r="AK236" s="139"/>
      <c r="AL236" s="149"/>
      <c r="AM236" s="11"/>
      <c r="AN236" s="11"/>
      <c r="AO236" s="11"/>
      <c r="AP236" s="11"/>
      <c r="AQ236" s="11"/>
      <c r="AR236" s="11"/>
      <c r="AS236" s="11"/>
    </row>
    <row r="237" spans="1:45" ht="25.5" customHeight="1">
      <c r="A237" s="150" t="s">
        <v>274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2"/>
      <c r="N237" s="95" t="s">
        <v>280</v>
      </c>
      <c r="O237" s="139"/>
      <c r="P237" s="139"/>
      <c r="Q237" s="140"/>
      <c r="R237" s="138">
        <v>0.1</v>
      </c>
      <c r="S237" s="139"/>
      <c r="T237" s="139"/>
      <c r="U237" s="139"/>
      <c r="V237" s="139"/>
      <c r="W237" s="139"/>
      <c r="X237" s="140"/>
      <c r="Y237" s="138">
        <v>0.2</v>
      </c>
      <c r="Z237" s="139"/>
      <c r="AA237" s="139"/>
      <c r="AB237" s="139"/>
      <c r="AC237" s="139"/>
      <c r="AD237" s="139"/>
      <c r="AE237" s="140"/>
      <c r="AF237" s="138"/>
      <c r="AG237" s="139"/>
      <c r="AH237" s="139"/>
      <c r="AI237" s="139"/>
      <c r="AJ237" s="139"/>
      <c r="AK237" s="139"/>
      <c r="AL237" s="149"/>
      <c r="AM237" s="11"/>
      <c r="AN237" s="11"/>
      <c r="AO237" s="11"/>
      <c r="AP237" s="11"/>
      <c r="AQ237" s="11"/>
      <c r="AR237" s="11"/>
      <c r="AS237" s="11"/>
    </row>
    <row r="238" spans="1:45" ht="14.25" customHeight="1">
      <c r="A238" s="150" t="s">
        <v>282</v>
      </c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2"/>
      <c r="N238" s="95" t="s">
        <v>281</v>
      </c>
      <c r="O238" s="139"/>
      <c r="P238" s="139"/>
      <c r="Q238" s="140"/>
      <c r="R238" s="138">
        <v>1.2</v>
      </c>
      <c r="S238" s="139"/>
      <c r="T238" s="139"/>
      <c r="U238" s="139"/>
      <c r="V238" s="139"/>
      <c r="W238" s="139"/>
      <c r="X238" s="140"/>
      <c r="Y238" s="138">
        <v>0</v>
      </c>
      <c r="Z238" s="139"/>
      <c r="AA238" s="139"/>
      <c r="AB238" s="139"/>
      <c r="AC238" s="139"/>
      <c r="AD238" s="139"/>
      <c r="AE238" s="140"/>
      <c r="AF238" s="138"/>
      <c r="AG238" s="139"/>
      <c r="AH238" s="139"/>
      <c r="AI238" s="139"/>
      <c r="AJ238" s="139"/>
      <c r="AK238" s="139"/>
      <c r="AL238" s="149"/>
      <c r="AM238" s="11"/>
      <c r="AN238" s="11"/>
      <c r="AO238" s="11"/>
      <c r="AP238" s="11"/>
      <c r="AQ238" s="11"/>
      <c r="AR238" s="11"/>
      <c r="AS238" s="11"/>
    </row>
    <row r="239" spans="1:45" ht="26.25" customHeight="1">
      <c r="A239" s="150" t="s">
        <v>283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2"/>
      <c r="N239" s="95" t="s">
        <v>284</v>
      </c>
      <c r="O239" s="139"/>
      <c r="P239" s="139"/>
      <c r="Q239" s="140"/>
      <c r="R239" s="138">
        <v>1.5</v>
      </c>
      <c r="S239" s="139"/>
      <c r="T239" s="139"/>
      <c r="U239" s="139"/>
      <c r="V239" s="139"/>
      <c r="W239" s="139"/>
      <c r="X239" s="140"/>
      <c r="Y239" s="138">
        <v>1.6</v>
      </c>
      <c r="Z239" s="139"/>
      <c r="AA239" s="139"/>
      <c r="AB239" s="139"/>
      <c r="AC239" s="139"/>
      <c r="AD239" s="139"/>
      <c r="AE239" s="140"/>
      <c r="AF239" s="138"/>
      <c r="AG239" s="139"/>
      <c r="AH239" s="139"/>
      <c r="AI239" s="139"/>
      <c r="AJ239" s="139"/>
      <c r="AK239" s="139"/>
      <c r="AL239" s="149"/>
      <c r="AM239" s="11"/>
      <c r="AN239" s="11"/>
      <c r="AO239" s="11"/>
      <c r="AP239" s="11"/>
      <c r="AQ239" s="11"/>
      <c r="AR239" s="11"/>
      <c r="AS239" s="11"/>
    </row>
    <row r="240" spans="1:45" ht="24.75" customHeight="1">
      <c r="A240" s="150" t="s">
        <v>290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2"/>
      <c r="N240" s="95" t="s">
        <v>285</v>
      </c>
      <c r="O240" s="139"/>
      <c r="P240" s="139"/>
      <c r="Q240" s="140"/>
      <c r="R240" s="138">
        <v>0.5</v>
      </c>
      <c r="S240" s="139"/>
      <c r="T240" s="139"/>
      <c r="U240" s="139"/>
      <c r="V240" s="139"/>
      <c r="W240" s="139"/>
      <c r="X240" s="140"/>
      <c r="Y240" s="138">
        <v>0.6</v>
      </c>
      <c r="Z240" s="139"/>
      <c r="AA240" s="139"/>
      <c r="AB240" s="139"/>
      <c r="AC240" s="139"/>
      <c r="AD240" s="139"/>
      <c r="AE240" s="140"/>
      <c r="AF240" s="138"/>
      <c r="AG240" s="139"/>
      <c r="AH240" s="139"/>
      <c r="AI240" s="139"/>
      <c r="AJ240" s="139"/>
      <c r="AK240" s="139"/>
      <c r="AL240" s="149"/>
      <c r="AM240" s="11"/>
      <c r="AN240" s="11"/>
      <c r="AO240" s="11"/>
      <c r="AP240" s="11"/>
      <c r="AQ240" s="11"/>
      <c r="AR240" s="11"/>
      <c r="AS240" s="11"/>
    </row>
    <row r="241" spans="1:45" ht="14.25" customHeight="1">
      <c r="A241" s="150" t="s">
        <v>112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2"/>
      <c r="N241" s="95" t="s">
        <v>286</v>
      </c>
      <c r="O241" s="139"/>
      <c r="P241" s="139"/>
      <c r="Q241" s="140"/>
      <c r="R241" s="138">
        <v>2.2</v>
      </c>
      <c r="S241" s="139"/>
      <c r="T241" s="139"/>
      <c r="U241" s="139"/>
      <c r="V241" s="139"/>
      <c r="W241" s="139"/>
      <c r="X241" s="140"/>
      <c r="Y241" s="138">
        <v>2.4</v>
      </c>
      <c r="Z241" s="139"/>
      <c r="AA241" s="139"/>
      <c r="AB241" s="139"/>
      <c r="AC241" s="139"/>
      <c r="AD241" s="139"/>
      <c r="AE241" s="140"/>
      <c r="AF241" s="138"/>
      <c r="AG241" s="139"/>
      <c r="AH241" s="139"/>
      <c r="AI241" s="139"/>
      <c r="AJ241" s="139"/>
      <c r="AK241" s="139"/>
      <c r="AL241" s="149"/>
      <c r="AM241" s="11"/>
      <c r="AN241" s="11"/>
      <c r="AO241" s="11"/>
      <c r="AP241" s="11"/>
      <c r="AQ241" s="11"/>
      <c r="AR241" s="11"/>
      <c r="AS241" s="11"/>
    </row>
    <row r="242" spans="1:45" ht="14.25" customHeight="1">
      <c r="A242" s="374" t="s">
        <v>104</v>
      </c>
      <c r="B242" s="375"/>
      <c r="C242" s="375"/>
      <c r="D242" s="375"/>
      <c r="E242" s="375"/>
      <c r="F242" s="375"/>
      <c r="G242" s="375"/>
      <c r="H242" s="375"/>
      <c r="I242" s="375"/>
      <c r="J242" s="375"/>
      <c r="K242" s="375"/>
      <c r="L242" s="375"/>
      <c r="M242" s="375"/>
      <c r="N242" s="351" t="s">
        <v>287</v>
      </c>
      <c r="O242" s="351"/>
      <c r="P242" s="351"/>
      <c r="Q242" s="351"/>
      <c r="R242" s="147">
        <v>259</v>
      </c>
      <c r="S242" s="147"/>
      <c r="T242" s="147"/>
      <c r="U242" s="147"/>
      <c r="V242" s="147"/>
      <c r="W242" s="147"/>
      <c r="X242" s="147"/>
      <c r="Y242" s="147">
        <v>305.3</v>
      </c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8"/>
      <c r="AM242" s="11"/>
      <c r="AN242" s="11"/>
      <c r="AO242" s="11"/>
      <c r="AP242" s="11"/>
      <c r="AQ242" s="11"/>
      <c r="AR242" s="11"/>
      <c r="AS242" s="11"/>
    </row>
    <row r="243" spans="1:45" ht="24" customHeight="1">
      <c r="A243" s="374" t="s">
        <v>106</v>
      </c>
      <c r="B243" s="375"/>
      <c r="C243" s="375"/>
      <c r="D243" s="375"/>
      <c r="E243" s="375"/>
      <c r="F243" s="375"/>
      <c r="G243" s="375"/>
      <c r="H243" s="375"/>
      <c r="I243" s="375"/>
      <c r="J243" s="375"/>
      <c r="K243" s="375"/>
      <c r="L243" s="375"/>
      <c r="M243" s="375"/>
      <c r="N243" s="351" t="s">
        <v>288</v>
      </c>
      <c r="O243" s="351"/>
      <c r="P243" s="351"/>
      <c r="Q243" s="351"/>
      <c r="R243" s="147">
        <v>108.5</v>
      </c>
      <c r="S243" s="147"/>
      <c r="T243" s="147"/>
      <c r="U243" s="147"/>
      <c r="V243" s="147"/>
      <c r="W243" s="147"/>
      <c r="X243" s="147"/>
      <c r="Y243" s="147">
        <v>112.5</v>
      </c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8"/>
      <c r="AM243" s="11"/>
      <c r="AN243" s="11"/>
      <c r="AO243" s="11"/>
      <c r="AP243" s="11"/>
      <c r="AQ243" s="11"/>
      <c r="AR243" s="11"/>
      <c r="AS243" s="11"/>
    </row>
    <row r="244" spans="1:45" ht="25.5" customHeight="1">
      <c r="A244" s="374" t="s">
        <v>107</v>
      </c>
      <c r="B244" s="375"/>
      <c r="C244" s="375"/>
      <c r="D244" s="375"/>
      <c r="E244" s="375"/>
      <c r="F244" s="375"/>
      <c r="G244" s="375"/>
      <c r="H244" s="375"/>
      <c r="I244" s="375"/>
      <c r="J244" s="375"/>
      <c r="K244" s="375"/>
      <c r="L244" s="375"/>
      <c r="M244" s="375"/>
      <c r="N244" s="351" t="s">
        <v>289</v>
      </c>
      <c r="O244" s="351"/>
      <c r="P244" s="351"/>
      <c r="Q244" s="351"/>
      <c r="R244" s="147">
        <v>45</v>
      </c>
      <c r="S244" s="147"/>
      <c r="T244" s="147"/>
      <c r="U244" s="147"/>
      <c r="V244" s="147"/>
      <c r="W244" s="147"/>
      <c r="X244" s="147"/>
      <c r="Y244" s="147">
        <v>48</v>
      </c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8"/>
      <c r="AM244" s="11"/>
      <c r="AN244" s="11"/>
      <c r="AO244" s="11"/>
      <c r="AP244" s="11"/>
      <c r="AQ244" s="11"/>
      <c r="AR244" s="11"/>
      <c r="AS244" s="11"/>
    </row>
    <row r="245" spans="1:45" ht="12.75" customHeight="1">
      <c r="A245" s="374" t="s">
        <v>353</v>
      </c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  <c r="L245" s="375"/>
      <c r="M245" s="375"/>
      <c r="N245" s="351" t="s">
        <v>305</v>
      </c>
      <c r="O245" s="351"/>
      <c r="P245" s="351"/>
      <c r="Q245" s="351"/>
      <c r="R245" s="147">
        <v>0</v>
      </c>
      <c r="S245" s="147"/>
      <c r="T245" s="147"/>
      <c r="U245" s="147"/>
      <c r="V245" s="147"/>
      <c r="W245" s="147"/>
      <c r="X245" s="147"/>
      <c r="Y245" s="147">
        <v>0</v>
      </c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8"/>
      <c r="AM245" s="11"/>
      <c r="AN245" s="11"/>
      <c r="AO245" s="11"/>
      <c r="AP245" s="11"/>
      <c r="AQ245" s="11"/>
      <c r="AR245" s="11"/>
      <c r="AS245" s="11"/>
    </row>
    <row r="246" spans="1:45" ht="12.75" customHeight="1">
      <c r="A246" s="150" t="s">
        <v>304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2"/>
      <c r="N246" s="95" t="s">
        <v>306</v>
      </c>
      <c r="O246" s="139"/>
      <c r="P246" s="139"/>
      <c r="Q246" s="140"/>
      <c r="R246" s="138">
        <v>0</v>
      </c>
      <c r="S246" s="139"/>
      <c r="T246" s="139"/>
      <c r="U246" s="139"/>
      <c r="V246" s="139"/>
      <c r="W246" s="139"/>
      <c r="X246" s="140"/>
      <c r="Y246" s="138">
        <v>1.9</v>
      </c>
      <c r="Z246" s="139"/>
      <c r="AA246" s="139"/>
      <c r="AB246" s="139"/>
      <c r="AC246" s="139"/>
      <c r="AD246" s="139"/>
      <c r="AE246" s="140"/>
      <c r="AF246" s="138"/>
      <c r="AG246" s="139"/>
      <c r="AH246" s="139"/>
      <c r="AI246" s="139"/>
      <c r="AJ246" s="139"/>
      <c r="AK246" s="139"/>
      <c r="AL246" s="149"/>
      <c r="AM246" s="11"/>
      <c r="AN246" s="11"/>
      <c r="AO246" s="11"/>
      <c r="AP246" s="11"/>
      <c r="AQ246" s="11"/>
      <c r="AR246" s="11"/>
      <c r="AS246" s="11"/>
    </row>
    <row r="247" spans="1:45" ht="22.5" customHeight="1">
      <c r="A247" s="150" t="s">
        <v>354</v>
      </c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2"/>
      <c r="N247" s="95" t="s">
        <v>366</v>
      </c>
      <c r="O247" s="139"/>
      <c r="P247" s="139"/>
      <c r="Q247" s="140"/>
      <c r="R247" s="138">
        <v>2</v>
      </c>
      <c r="S247" s="139"/>
      <c r="T247" s="139"/>
      <c r="U247" s="139"/>
      <c r="V247" s="139"/>
      <c r="W247" s="139"/>
      <c r="X247" s="140"/>
      <c r="Y247" s="138">
        <v>2.4</v>
      </c>
      <c r="Z247" s="139"/>
      <c r="AA247" s="139"/>
      <c r="AB247" s="139"/>
      <c r="AC247" s="139"/>
      <c r="AD247" s="139"/>
      <c r="AE247" s="140"/>
      <c r="AF247" s="138"/>
      <c r="AG247" s="139"/>
      <c r="AH247" s="139"/>
      <c r="AI247" s="139"/>
      <c r="AJ247" s="139"/>
      <c r="AK247" s="139"/>
      <c r="AL247" s="149"/>
      <c r="AM247" s="11"/>
      <c r="AN247" s="11"/>
      <c r="AO247" s="11"/>
      <c r="AP247" s="11"/>
      <c r="AQ247" s="11"/>
      <c r="AR247" s="11"/>
      <c r="AS247" s="11"/>
    </row>
    <row r="248" spans="1:45" ht="48" customHeight="1" hidden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2.75" customHeight="1">
      <c r="A249" s="150" t="s">
        <v>303</v>
      </c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4"/>
      <c r="N249" s="95" t="s">
        <v>367</v>
      </c>
      <c r="O249" s="155"/>
      <c r="P249" s="155"/>
      <c r="Q249" s="156"/>
      <c r="R249" s="157">
        <v>0</v>
      </c>
      <c r="S249" s="158"/>
      <c r="T249" s="158"/>
      <c r="U249" s="158"/>
      <c r="V249" s="158"/>
      <c r="W249" s="158"/>
      <c r="X249" s="159"/>
      <c r="Y249" s="157">
        <v>0</v>
      </c>
      <c r="Z249" s="158"/>
      <c r="AA249" s="158"/>
      <c r="AB249" s="158"/>
      <c r="AC249" s="158"/>
      <c r="AD249" s="158"/>
      <c r="AE249" s="159"/>
      <c r="AF249" s="157"/>
      <c r="AG249" s="158"/>
      <c r="AH249" s="158"/>
      <c r="AI249" s="158"/>
      <c r="AJ249" s="158"/>
      <c r="AK249" s="158"/>
      <c r="AL249" s="354"/>
      <c r="AM249" s="11"/>
      <c r="AN249" s="11"/>
      <c r="AO249" s="11"/>
      <c r="AP249" s="11"/>
      <c r="AQ249" s="11"/>
      <c r="AR249" s="11"/>
      <c r="AS249" s="11"/>
    </row>
    <row r="250" spans="1:45" ht="12.75" customHeight="1">
      <c r="A250" s="100" t="s">
        <v>302</v>
      </c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2"/>
      <c r="N250" s="95"/>
      <c r="O250" s="93"/>
      <c r="P250" s="93"/>
      <c r="Q250" s="94"/>
      <c r="R250" s="78"/>
      <c r="S250" s="79"/>
      <c r="T250" s="79"/>
      <c r="U250" s="79"/>
      <c r="V250" s="79"/>
      <c r="W250" s="79"/>
      <c r="X250" s="80"/>
      <c r="Y250" s="78"/>
      <c r="Z250" s="79"/>
      <c r="AA250" s="79"/>
      <c r="AB250" s="79"/>
      <c r="AC250" s="79"/>
      <c r="AD250" s="79"/>
      <c r="AE250" s="80"/>
      <c r="AF250" s="78"/>
      <c r="AG250" s="79"/>
      <c r="AH250" s="79"/>
      <c r="AI250" s="79"/>
      <c r="AJ250" s="79"/>
      <c r="AK250" s="79"/>
      <c r="AL250" s="79"/>
      <c r="AM250" s="11"/>
      <c r="AN250" s="11"/>
      <c r="AO250" s="11"/>
      <c r="AP250" s="11"/>
      <c r="AQ250" s="11"/>
      <c r="AR250" s="11"/>
      <c r="AS250" s="11"/>
    </row>
    <row r="251" spans="1:45" ht="28.5" customHeight="1">
      <c r="A251" s="368" t="s">
        <v>368</v>
      </c>
      <c r="B251" s="369"/>
      <c r="C251" s="369"/>
      <c r="D251" s="369"/>
      <c r="E251" s="369"/>
      <c r="F251" s="369"/>
      <c r="G251" s="369"/>
      <c r="H251" s="369"/>
      <c r="I251" s="369"/>
      <c r="J251" s="369"/>
      <c r="K251" s="369"/>
      <c r="L251" s="369"/>
      <c r="M251" s="369"/>
      <c r="N251" s="365" t="s">
        <v>230</v>
      </c>
      <c r="O251" s="365"/>
      <c r="P251" s="365"/>
      <c r="Q251" s="365"/>
      <c r="R251" s="147">
        <v>0</v>
      </c>
      <c r="S251" s="147"/>
      <c r="T251" s="147"/>
      <c r="U251" s="147"/>
      <c r="V251" s="147"/>
      <c r="W251" s="147"/>
      <c r="X251" s="147"/>
      <c r="Y251" s="147">
        <v>7.7</v>
      </c>
      <c r="Z251" s="147"/>
      <c r="AA251" s="147"/>
      <c r="AB251" s="147"/>
      <c r="AC251" s="147"/>
      <c r="AD251" s="147"/>
      <c r="AE251" s="147"/>
      <c r="AF251" s="147">
        <f>SUM(AF252:AL268)</f>
        <v>0</v>
      </c>
      <c r="AG251" s="147"/>
      <c r="AH251" s="147"/>
      <c r="AI251" s="147"/>
      <c r="AJ251" s="147"/>
      <c r="AK251" s="147"/>
      <c r="AL251" s="147"/>
      <c r="AM251" s="11"/>
      <c r="AN251" s="11"/>
      <c r="AO251" s="11"/>
      <c r="AP251" s="11"/>
      <c r="AQ251" s="11"/>
      <c r="AR251" s="11"/>
      <c r="AS251" s="11"/>
    </row>
    <row r="252" spans="1:45" ht="25.5" customHeight="1">
      <c r="A252" s="368" t="s">
        <v>110</v>
      </c>
      <c r="B252" s="369"/>
      <c r="C252" s="369"/>
      <c r="D252" s="369"/>
      <c r="E252" s="369"/>
      <c r="F252" s="369"/>
      <c r="G252" s="369"/>
      <c r="H252" s="369"/>
      <c r="I252" s="369"/>
      <c r="J252" s="369"/>
      <c r="K252" s="369"/>
      <c r="L252" s="369"/>
      <c r="M252" s="369"/>
      <c r="N252" s="365" t="s">
        <v>18</v>
      </c>
      <c r="O252" s="365"/>
      <c r="P252" s="365"/>
      <c r="Q252" s="365"/>
      <c r="R252" s="147">
        <v>0</v>
      </c>
      <c r="S252" s="147"/>
      <c r="T252" s="147"/>
      <c r="U252" s="147"/>
      <c r="V252" s="147"/>
      <c r="W252" s="147"/>
      <c r="X252" s="147"/>
      <c r="Y252" s="147">
        <v>7.3</v>
      </c>
      <c r="Z252" s="147"/>
      <c r="AA252" s="147"/>
      <c r="AB252" s="147"/>
      <c r="AC252" s="147"/>
      <c r="AD252" s="147"/>
      <c r="AE252" s="147"/>
      <c r="AF252" s="147">
        <f>SUM(AF253:AL269)</f>
        <v>0</v>
      </c>
      <c r="AG252" s="147"/>
      <c r="AH252" s="147"/>
      <c r="AI252" s="147"/>
      <c r="AJ252" s="147"/>
      <c r="AK252" s="147"/>
      <c r="AL252" s="147"/>
      <c r="AM252" s="11"/>
      <c r="AN252" s="11"/>
      <c r="AO252" s="11"/>
      <c r="AP252" s="11"/>
      <c r="AQ252" s="11"/>
      <c r="AR252" s="11"/>
      <c r="AS252" s="11"/>
    </row>
    <row r="253" spans="1:45" ht="12" customHeight="1" thickBot="1">
      <c r="A253" s="370" t="s">
        <v>111</v>
      </c>
      <c r="B253" s="371"/>
      <c r="C253" s="371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  <c r="N253" s="366" t="s">
        <v>360</v>
      </c>
      <c r="O253" s="366"/>
      <c r="P253" s="366"/>
      <c r="Q253" s="366"/>
      <c r="R253" s="352"/>
      <c r="S253" s="352"/>
      <c r="T253" s="352"/>
      <c r="U253" s="352"/>
      <c r="V253" s="352"/>
      <c r="W253" s="352"/>
      <c r="X253" s="352"/>
      <c r="Y253" s="352"/>
      <c r="Z253" s="352"/>
      <c r="AA253" s="352"/>
      <c r="AB253" s="352"/>
      <c r="AC253" s="352"/>
      <c r="AD253" s="352"/>
      <c r="AE253" s="352"/>
      <c r="AF253" s="352"/>
      <c r="AG253" s="352"/>
      <c r="AH253" s="352"/>
      <c r="AI253" s="352"/>
      <c r="AJ253" s="352"/>
      <c r="AK253" s="352"/>
      <c r="AL253" s="353"/>
      <c r="AM253" s="11"/>
      <c r="AN253" s="11"/>
      <c r="AO253" s="11"/>
      <c r="AP253" s="11"/>
      <c r="AQ253" s="11"/>
      <c r="AR253" s="11"/>
      <c r="AS253" s="11"/>
    </row>
    <row r="254" spans="1:45" ht="12" customHeight="1">
      <c r="A254" s="377" t="s">
        <v>112</v>
      </c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67" t="s">
        <v>113</v>
      </c>
      <c r="O254" s="367"/>
      <c r="P254" s="367"/>
      <c r="Q254" s="367"/>
      <c r="R254" s="355"/>
      <c r="S254" s="355"/>
      <c r="T254" s="355"/>
      <c r="U254" s="355"/>
      <c r="V254" s="355"/>
      <c r="W254" s="355"/>
      <c r="X254" s="355"/>
      <c r="Y254" s="355"/>
      <c r="Z254" s="355"/>
      <c r="AA254" s="355"/>
      <c r="AB254" s="355"/>
      <c r="AC254" s="355"/>
      <c r="AD254" s="355"/>
      <c r="AE254" s="355"/>
      <c r="AF254" s="355"/>
      <c r="AG254" s="355"/>
      <c r="AH254" s="355"/>
      <c r="AI254" s="355"/>
      <c r="AJ254" s="355"/>
      <c r="AK254" s="355"/>
      <c r="AL254" s="356"/>
      <c r="AM254" s="11"/>
      <c r="AN254" s="11"/>
      <c r="AO254" s="11"/>
      <c r="AP254" s="11"/>
      <c r="AQ254" s="11"/>
      <c r="AR254" s="11"/>
      <c r="AS254" s="11"/>
    </row>
    <row r="255" spans="1:45" ht="12" customHeight="1">
      <c r="A255" s="374" t="s">
        <v>104</v>
      </c>
      <c r="B255" s="375"/>
      <c r="C255" s="375"/>
      <c r="D255" s="375"/>
      <c r="E255" s="375"/>
      <c r="F255" s="375"/>
      <c r="G255" s="375"/>
      <c r="H255" s="375"/>
      <c r="I255" s="375"/>
      <c r="J255" s="375"/>
      <c r="K255" s="375"/>
      <c r="L255" s="375"/>
      <c r="M255" s="375"/>
      <c r="N255" s="351" t="s">
        <v>114</v>
      </c>
      <c r="O255" s="351"/>
      <c r="P255" s="351"/>
      <c r="Q255" s="351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8"/>
      <c r="AM255" s="11"/>
      <c r="AN255" s="11"/>
      <c r="AO255" s="11"/>
      <c r="AP255" s="11"/>
      <c r="AQ255" s="11"/>
      <c r="AR255" s="11"/>
      <c r="AS255" s="11"/>
    </row>
    <row r="256" spans="1:45" ht="12" customHeight="1">
      <c r="A256" s="374" t="s">
        <v>106</v>
      </c>
      <c r="B256" s="375"/>
      <c r="C256" s="375"/>
      <c r="D256" s="375"/>
      <c r="E256" s="375"/>
      <c r="F256" s="375"/>
      <c r="G256" s="375"/>
      <c r="H256" s="375"/>
      <c r="I256" s="375"/>
      <c r="J256" s="375"/>
      <c r="K256" s="375"/>
      <c r="L256" s="375"/>
      <c r="M256" s="375"/>
      <c r="N256" s="351" t="s">
        <v>115</v>
      </c>
      <c r="O256" s="351"/>
      <c r="P256" s="351"/>
      <c r="Q256" s="351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8"/>
      <c r="AM256" s="11"/>
      <c r="AN256" s="11"/>
      <c r="AO256" s="11"/>
      <c r="AP256" s="11"/>
      <c r="AQ256" s="11"/>
      <c r="AR256" s="11"/>
      <c r="AS256" s="11"/>
    </row>
    <row r="257" spans="1:45" ht="39" customHeight="1">
      <c r="A257" s="374" t="s">
        <v>208</v>
      </c>
      <c r="B257" s="375"/>
      <c r="C257" s="375"/>
      <c r="D257" s="375"/>
      <c r="E257" s="375"/>
      <c r="F257" s="375"/>
      <c r="G257" s="375"/>
      <c r="H257" s="375"/>
      <c r="I257" s="375"/>
      <c r="J257" s="375"/>
      <c r="K257" s="375"/>
      <c r="L257" s="375"/>
      <c r="M257" s="375"/>
      <c r="N257" s="351" t="s">
        <v>116</v>
      </c>
      <c r="O257" s="351"/>
      <c r="P257" s="351"/>
      <c r="Q257" s="351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8"/>
      <c r="AM257" s="11"/>
      <c r="AN257" s="11"/>
      <c r="AO257" s="11"/>
      <c r="AP257" s="11"/>
      <c r="AQ257" s="11"/>
      <c r="AR257" s="11"/>
      <c r="AS257" s="11"/>
    </row>
    <row r="258" spans="1:45" ht="48.75" customHeight="1">
      <c r="A258" s="374" t="s">
        <v>216</v>
      </c>
      <c r="B258" s="375"/>
      <c r="C258" s="375"/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51" t="s">
        <v>117</v>
      </c>
      <c r="O258" s="351"/>
      <c r="P258" s="351"/>
      <c r="Q258" s="351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8"/>
      <c r="AM258" s="11"/>
      <c r="AN258" s="11"/>
      <c r="AO258" s="11"/>
      <c r="AP258" s="11"/>
      <c r="AQ258" s="11"/>
      <c r="AR258" s="11"/>
      <c r="AS258" s="11"/>
    </row>
    <row r="259" spans="1:45" ht="29.25" customHeight="1">
      <c r="A259" s="374" t="s">
        <v>118</v>
      </c>
      <c r="B259" s="375"/>
      <c r="C259" s="375"/>
      <c r="D259" s="375"/>
      <c r="E259" s="375"/>
      <c r="F259" s="375"/>
      <c r="G259" s="375"/>
      <c r="H259" s="375"/>
      <c r="I259" s="375"/>
      <c r="J259" s="375"/>
      <c r="K259" s="375"/>
      <c r="L259" s="375"/>
      <c r="M259" s="375"/>
      <c r="N259" s="351" t="s">
        <v>119</v>
      </c>
      <c r="O259" s="351"/>
      <c r="P259" s="351"/>
      <c r="Q259" s="351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8"/>
      <c r="AM259" s="11"/>
      <c r="AN259" s="11"/>
      <c r="AO259" s="11"/>
      <c r="AP259" s="11"/>
      <c r="AQ259" s="11"/>
      <c r="AR259" s="11"/>
      <c r="AS259" s="11"/>
    </row>
    <row r="260" spans="1:45" ht="25.5" customHeight="1">
      <c r="A260" s="374" t="s">
        <v>120</v>
      </c>
      <c r="B260" s="375"/>
      <c r="C260" s="375"/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51" t="s">
        <v>121</v>
      </c>
      <c r="O260" s="351"/>
      <c r="P260" s="351"/>
      <c r="Q260" s="351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8"/>
      <c r="AM260" s="11"/>
      <c r="AN260" s="11"/>
      <c r="AO260" s="11"/>
      <c r="AP260" s="11"/>
      <c r="AQ260" s="11"/>
      <c r="AR260" s="11"/>
      <c r="AS260" s="11"/>
    </row>
    <row r="261" spans="1:45" ht="12.75" customHeight="1">
      <c r="A261" s="374" t="s">
        <v>122</v>
      </c>
      <c r="B261" s="375"/>
      <c r="C261" s="375"/>
      <c r="D261" s="375"/>
      <c r="E261" s="375"/>
      <c r="F261" s="375"/>
      <c r="G261" s="375"/>
      <c r="H261" s="375"/>
      <c r="I261" s="375"/>
      <c r="J261" s="375"/>
      <c r="K261" s="375"/>
      <c r="L261" s="375"/>
      <c r="M261" s="375"/>
      <c r="N261" s="351" t="s">
        <v>123</v>
      </c>
      <c r="O261" s="351"/>
      <c r="P261" s="351"/>
      <c r="Q261" s="351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8"/>
      <c r="AM261" s="11"/>
      <c r="AN261" s="11"/>
      <c r="AO261" s="11"/>
      <c r="AP261" s="11"/>
      <c r="AQ261" s="11"/>
      <c r="AR261" s="11"/>
      <c r="AS261" s="11"/>
    </row>
    <row r="262" spans="1:45" ht="27" customHeight="1">
      <c r="A262" s="374" t="s">
        <v>124</v>
      </c>
      <c r="B262" s="375"/>
      <c r="C262" s="375"/>
      <c r="D262" s="375"/>
      <c r="E262" s="375"/>
      <c r="F262" s="375"/>
      <c r="G262" s="375"/>
      <c r="H262" s="375"/>
      <c r="I262" s="375"/>
      <c r="J262" s="375"/>
      <c r="K262" s="375"/>
      <c r="L262" s="375"/>
      <c r="M262" s="375"/>
      <c r="N262" s="351" t="s">
        <v>125</v>
      </c>
      <c r="O262" s="351"/>
      <c r="P262" s="351"/>
      <c r="Q262" s="351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8"/>
      <c r="AM262" s="11"/>
      <c r="AN262" s="11"/>
      <c r="AO262" s="11"/>
      <c r="AP262" s="11"/>
      <c r="AQ262" s="11"/>
      <c r="AR262" s="11"/>
      <c r="AS262" s="11"/>
    </row>
    <row r="263" spans="1:45" ht="12.75" customHeight="1">
      <c r="A263" s="374" t="s">
        <v>369</v>
      </c>
      <c r="B263" s="375"/>
      <c r="C263" s="375"/>
      <c r="D263" s="375"/>
      <c r="E263" s="375"/>
      <c r="F263" s="375"/>
      <c r="G263" s="375"/>
      <c r="H263" s="375"/>
      <c r="I263" s="375"/>
      <c r="J263" s="375"/>
      <c r="K263" s="375"/>
      <c r="L263" s="375"/>
      <c r="M263" s="375"/>
      <c r="N263" s="351" t="s">
        <v>126</v>
      </c>
      <c r="O263" s="351"/>
      <c r="P263" s="351"/>
      <c r="Q263" s="351"/>
      <c r="R263" s="147">
        <v>6</v>
      </c>
      <c r="S263" s="147"/>
      <c r="T263" s="147"/>
      <c r="U263" s="147"/>
      <c r="V263" s="147"/>
      <c r="W263" s="147"/>
      <c r="X263" s="147"/>
      <c r="Y263" s="147">
        <v>7.3</v>
      </c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8"/>
      <c r="AM263" s="11"/>
      <c r="AN263" s="11"/>
      <c r="AO263" s="11"/>
      <c r="AP263" s="11"/>
      <c r="AQ263" s="11"/>
      <c r="AR263" s="11"/>
      <c r="AS263" s="11"/>
    </row>
    <row r="264" spans="1:45" ht="12.75" customHeight="1">
      <c r="A264" s="374" t="s">
        <v>127</v>
      </c>
      <c r="B264" s="375"/>
      <c r="C264" s="375"/>
      <c r="D264" s="375"/>
      <c r="E264" s="375"/>
      <c r="F264" s="375"/>
      <c r="G264" s="375"/>
      <c r="H264" s="375"/>
      <c r="I264" s="375"/>
      <c r="J264" s="375"/>
      <c r="K264" s="375"/>
      <c r="L264" s="375"/>
      <c r="M264" s="375"/>
      <c r="N264" s="351" t="s">
        <v>128</v>
      </c>
      <c r="O264" s="351"/>
      <c r="P264" s="351"/>
      <c r="Q264" s="351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8"/>
      <c r="AM264" s="11"/>
      <c r="AN264" s="11"/>
      <c r="AO264" s="11"/>
      <c r="AP264" s="11"/>
      <c r="AQ264" s="11"/>
      <c r="AR264" s="11"/>
      <c r="AS264" s="11"/>
    </row>
    <row r="265" spans="1:45" ht="27" customHeight="1">
      <c r="A265" s="374" t="s">
        <v>129</v>
      </c>
      <c r="B265" s="375"/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  <c r="M265" s="375"/>
      <c r="N265" s="351" t="s">
        <v>130</v>
      </c>
      <c r="O265" s="351"/>
      <c r="P265" s="351"/>
      <c r="Q265" s="351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8"/>
      <c r="AM265" s="11"/>
      <c r="AN265" s="11"/>
      <c r="AO265" s="11"/>
      <c r="AP265" s="11"/>
      <c r="AQ265" s="11"/>
      <c r="AR265" s="11"/>
      <c r="AS265" s="11"/>
    </row>
    <row r="266" spans="1:45" ht="38.25" customHeight="1">
      <c r="A266" s="374" t="s">
        <v>131</v>
      </c>
      <c r="B266" s="375"/>
      <c r="C266" s="375"/>
      <c r="D266" s="375"/>
      <c r="E266" s="375"/>
      <c r="F266" s="375"/>
      <c r="G266" s="375"/>
      <c r="H266" s="375"/>
      <c r="I266" s="375"/>
      <c r="J266" s="375"/>
      <c r="K266" s="375"/>
      <c r="L266" s="375"/>
      <c r="M266" s="375"/>
      <c r="N266" s="351" t="s">
        <v>132</v>
      </c>
      <c r="O266" s="351"/>
      <c r="P266" s="351"/>
      <c r="Q266" s="351"/>
      <c r="R266" s="147"/>
      <c r="S266" s="147"/>
      <c r="T266" s="147"/>
      <c r="U266" s="147"/>
      <c r="V266" s="147"/>
      <c r="W266" s="147"/>
      <c r="X266" s="147"/>
      <c r="Y266" s="147">
        <v>0</v>
      </c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8"/>
      <c r="AM266" s="11"/>
      <c r="AN266" s="11"/>
      <c r="AO266" s="11"/>
      <c r="AP266" s="11"/>
      <c r="AQ266" s="11"/>
      <c r="AR266" s="11"/>
      <c r="AS266" s="11"/>
    </row>
    <row r="267" spans="1:45" ht="54" customHeight="1">
      <c r="A267" s="374" t="s">
        <v>133</v>
      </c>
      <c r="B267" s="375"/>
      <c r="C267" s="375"/>
      <c r="D267" s="375"/>
      <c r="E267" s="375"/>
      <c r="F267" s="375"/>
      <c r="G267" s="375"/>
      <c r="H267" s="375"/>
      <c r="I267" s="375"/>
      <c r="J267" s="375"/>
      <c r="K267" s="375"/>
      <c r="L267" s="375"/>
      <c r="M267" s="375"/>
      <c r="N267" s="351" t="s">
        <v>134</v>
      </c>
      <c r="O267" s="351"/>
      <c r="P267" s="351"/>
      <c r="Q267" s="351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8"/>
      <c r="AM267" s="11"/>
      <c r="AN267" s="11"/>
      <c r="AO267" s="11"/>
      <c r="AP267" s="11"/>
      <c r="AQ267" s="11"/>
      <c r="AR267" s="11"/>
      <c r="AS267" s="11"/>
    </row>
    <row r="268" spans="1:45" ht="25.5" customHeight="1">
      <c r="A268" s="374" t="s">
        <v>135</v>
      </c>
      <c r="B268" s="375"/>
      <c r="C268" s="375"/>
      <c r="D268" s="375"/>
      <c r="E268" s="375"/>
      <c r="F268" s="375"/>
      <c r="G268" s="375"/>
      <c r="H268" s="375"/>
      <c r="I268" s="375"/>
      <c r="J268" s="375"/>
      <c r="K268" s="375"/>
      <c r="L268" s="375"/>
      <c r="M268" s="375"/>
      <c r="N268" s="351" t="s">
        <v>136</v>
      </c>
      <c r="O268" s="351"/>
      <c r="P268" s="351"/>
      <c r="Q268" s="351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8"/>
      <c r="AM268" s="11"/>
      <c r="AN268" s="11"/>
      <c r="AO268" s="11"/>
      <c r="AP268" s="11"/>
      <c r="AQ268" s="11"/>
      <c r="AR268" s="11"/>
      <c r="AS268" s="11"/>
    </row>
    <row r="269" spans="1:45" ht="38.25" customHeight="1">
      <c r="A269" s="150" t="s">
        <v>356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2"/>
      <c r="N269" s="95" t="s">
        <v>366</v>
      </c>
      <c r="O269" s="139"/>
      <c r="P269" s="139"/>
      <c r="Q269" s="140"/>
      <c r="R269" s="138"/>
      <c r="S269" s="139"/>
      <c r="T269" s="139"/>
      <c r="U269" s="139"/>
      <c r="V269" s="139"/>
      <c r="W269" s="139"/>
      <c r="X269" s="140"/>
      <c r="Y269" s="138"/>
      <c r="Z269" s="139"/>
      <c r="AA269" s="139"/>
      <c r="AB269" s="139"/>
      <c r="AC269" s="139"/>
      <c r="AD269" s="139"/>
      <c r="AE269" s="140"/>
      <c r="AF269" s="138"/>
      <c r="AG269" s="139"/>
      <c r="AH269" s="139"/>
      <c r="AI269" s="139"/>
      <c r="AJ269" s="139"/>
      <c r="AK269" s="139"/>
      <c r="AL269" s="149"/>
      <c r="AM269" s="11"/>
      <c r="AN269" s="11"/>
      <c r="AO269" s="11"/>
      <c r="AP269" s="11"/>
      <c r="AQ269" s="11"/>
      <c r="AR269" s="11"/>
      <c r="AS269" s="11"/>
    </row>
    <row r="270" spans="1:45" ht="5.25" customHeight="1">
      <c r="A270" s="379"/>
      <c r="B270" s="351"/>
      <c r="C270" s="351"/>
      <c r="D270" s="351"/>
      <c r="E270" s="351"/>
      <c r="F270" s="351"/>
      <c r="G270" s="351"/>
      <c r="H270" s="351"/>
      <c r="I270" s="351"/>
      <c r="J270" s="351"/>
      <c r="K270" s="351"/>
      <c r="L270" s="351"/>
      <c r="M270" s="351"/>
      <c r="N270" s="350"/>
      <c r="O270" s="350"/>
      <c r="P270" s="350"/>
      <c r="Q270" s="350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8"/>
      <c r="AM270" s="11"/>
      <c r="AN270" s="11"/>
      <c r="AO270" s="11"/>
      <c r="AP270" s="11"/>
      <c r="AQ270" s="11"/>
      <c r="AR270" s="11"/>
      <c r="AS270" s="11"/>
    </row>
    <row r="271" spans="1:45" ht="12" customHeight="1">
      <c r="A271" s="380" t="s">
        <v>137</v>
      </c>
      <c r="B271" s="381"/>
      <c r="C271" s="381"/>
      <c r="D271" s="381"/>
      <c r="E271" s="381"/>
      <c r="F271" s="381"/>
      <c r="G271" s="381"/>
      <c r="H271" s="381"/>
      <c r="I271" s="381"/>
      <c r="J271" s="381"/>
      <c r="K271" s="381"/>
      <c r="L271" s="381"/>
      <c r="M271" s="381"/>
      <c r="N271" s="372" t="s">
        <v>231</v>
      </c>
      <c r="O271" s="372"/>
      <c r="P271" s="372"/>
      <c r="Q271" s="372"/>
      <c r="R271" s="357">
        <f>SUM(R273:X274)</f>
        <v>0</v>
      </c>
      <c r="S271" s="358"/>
      <c r="T271" s="358"/>
      <c r="U271" s="358"/>
      <c r="V271" s="358"/>
      <c r="W271" s="358"/>
      <c r="X271" s="359"/>
      <c r="Y271" s="357">
        <f>SUM(Y273:AE274)</f>
        <v>0</v>
      </c>
      <c r="Z271" s="358"/>
      <c r="AA271" s="358"/>
      <c r="AB271" s="358"/>
      <c r="AC271" s="358"/>
      <c r="AD271" s="358"/>
      <c r="AE271" s="359"/>
      <c r="AF271" s="357">
        <f>SUM(AF273:AL274)</f>
        <v>0</v>
      </c>
      <c r="AG271" s="358"/>
      <c r="AH271" s="358"/>
      <c r="AI271" s="358"/>
      <c r="AJ271" s="358"/>
      <c r="AK271" s="358"/>
      <c r="AL271" s="359"/>
      <c r="AM271" s="11"/>
      <c r="AN271" s="11"/>
      <c r="AO271" s="11"/>
      <c r="AP271" s="11"/>
      <c r="AQ271" s="11"/>
      <c r="AR271" s="11"/>
      <c r="AS271" s="11"/>
    </row>
    <row r="272" spans="1:45" ht="12" customHeight="1">
      <c r="A272" s="382" t="s">
        <v>38</v>
      </c>
      <c r="B272" s="383"/>
      <c r="C272" s="383"/>
      <c r="D272" s="383"/>
      <c r="E272" s="383"/>
      <c r="F272" s="383"/>
      <c r="G272" s="383"/>
      <c r="H272" s="383"/>
      <c r="I272" s="383"/>
      <c r="J272" s="383"/>
      <c r="K272" s="383"/>
      <c r="L272" s="383"/>
      <c r="M272" s="383"/>
      <c r="N272" s="373"/>
      <c r="O272" s="373"/>
      <c r="P272" s="373"/>
      <c r="Q272" s="373"/>
      <c r="R272" s="360"/>
      <c r="S272" s="361"/>
      <c r="T272" s="361"/>
      <c r="U272" s="361"/>
      <c r="V272" s="361"/>
      <c r="W272" s="361"/>
      <c r="X272" s="362"/>
      <c r="Y272" s="360"/>
      <c r="Z272" s="361"/>
      <c r="AA272" s="361"/>
      <c r="AB272" s="361"/>
      <c r="AC272" s="361"/>
      <c r="AD272" s="361"/>
      <c r="AE272" s="362"/>
      <c r="AF272" s="360"/>
      <c r="AG272" s="361"/>
      <c r="AH272" s="361"/>
      <c r="AI272" s="361"/>
      <c r="AJ272" s="361"/>
      <c r="AK272" s="361"/>
      <c r="AL272" s="362"/>
      <c r="AM272" s="11"/>
      <c r="AN272" s="11"/>
      <c r="AO272" s="11"/>
      <c r="AP272" s="11"/>
      <c r="AQ272" s="11"/>
      <c r="AR272" s="11"/>
      <c r="AS272" s="11"/>
    </row>
    <row r="273" spans="1:45" ht="12" customHeight="1">
      <c r="A273" s="374" t="s">
        <v>138</v>
      </c>
      <c r="B273" s="375"/>
      <c r="C273" s="375"/>
      <c r="D273" s="375"/>
      <c r="E273" s="375"/>
      <c r="F273" s="375"/>
      <c r="G273" s="375"/>
      <c r="H273" s="375"/>
      <c r="I273" s="375"/>
      <c r="J273" s="375"/>
      <c r="K273" s="375"/>
      <c r="L273" s="375"/>
      <c r="M273" s="375"/>
      <c r="N273" s="351" t="s">
        <v>139</v>
      </c>
      <c r="O273" s="351"/>
      <c r="P273" s="351"/>
      <c r="Q273" s="351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8"/>
      <c r="AM273" s="11"/>
      <c r="AN273" s="11"/>
      <c r="AO273" s="11"/>
      <c r="AP273" s="11"/>
      <c r="AQ273" s="11"/>
      <c r="AR273" s="11"/>
      <c r="AS273" s="11"/>
    </row>
    <row r="274" spans="1:45" ht="25.5" customHeight="1">
      <c r="A274" s="374" t="s">
        <v>213</v>
      </c>
      <c r="B274" s="375"/>
      <c r="C274" s="375"/>
      <c r="D274" s="375"/>
      <c r="E274" s="375"/>
      <c r="F274" s="375"/>
      <c r="G274" s="375"/>
      <c r="H274" s="375"/>
      <c r="I274" s="375"/>
      <c r="J274" s="375"/>
      <c r="K274" s="375"/>
      <c r="L274" s="375"/>
      <c r="M274" s="375"/>
      <c r="N274" s="351" t="s">
        <v>140</v>
      </c>
      <c r="O274" s="351"/>
      <c r="P274" s="351"/>
      <c r="Q274" s="351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8"/>
      <c r="AM274" s="11"/>
      <c r="AN274" s="11"/>
      <c r="AO274" s="11"/>
      <c r="AP274" s="11"/>
      <c r="AQ274" s="11"/>
      <c r="AR274" s="11"/>
      <c r="AS274" s="11"/>
    </row>
    <row r="275" spans="1:45" ht="6" customHeight="1">
      <c r="A275" s="379"/>
      <c r="B275" s="351"/>
      <c r="C275" s="351"/>
      <c r="D275" s="351"/>
      <c r="E275" s="351"/>
      <c r="F275" s="351"/>
      <c r="G275" s="351"/>
      <c r="H275" s="351"/>
      <c r="I275" s="351"/>
      <c r="J275" s="351"/>
      <c r="K275" s="351"/>
      <c r="L275" s="351"/>
      <c r="M275" s="351"/>
      <c r="N275" s="350"/>
      <c r="O275" s="350"/>
      <c r="P275" s="350"/>
      <c r="Q275" s="350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8"/>
      <c r="AM275" s="11"/>
      <c r="AN275" s="11"/>
      <c r="AO275" s="11"/>
      <c r="AP275" s="11"/>
      <c r="AQ275" s="11"/>
      <c r="AR275" s="11"/>
      <c r="AS275" s="11"/>
    </row>
    <row r="276" spans="1:45" ht="12" customHeight="1">
      <c r="A276" s="380" t="s">
        <v>141</v>
      </c>
      <c r="B276" s="381"/>
      <c r="C276" s="381"/>
      <c r="D276" s="381"/>
      <c r="E276" s="381"/>
      <c r="F276" s="381"/>
      <c r="G276" s="381"/>
      <c r="H276" s="381"/>
      <c r="I276" s="381"/>
      <c r="J276" s="381"/>
      <c r="K276" s="381"/>
      <c r="L276" s="381"/>
      <c r="M276" s="381"/>
      <c r="N276" s="372" t="s">
        <v>232</v>
      </c>
      <c r="O276" s="372"/>
      <c r="P276" s="372"/>
      <c r="Q276" s="372"/>
      <c r="R276" s="357">
        <f>SUM(R278:X281)</f>
        <v>0</v>
      </c>
      <c r="S276" s="358"/>
      <c r="T276" s="358"/>
      <c r="U276" s="358"/>
      <c r="V276" s="358"/>
      <c r="W276" s="358"/>
      <c r="X276" s="359"/>
      <c r="Y276" s="357">
        <f>SUM(Y278:AE281)</f>
        <v>0</v>
      </c>
      <c r="Z276" s="358"/>
      <c r="AA276" s="358"/>
      <c r="AB276" s="358"/>
      <c r="AC276" s="358"/>
      <c r="AD276" s="358"/>
      <c r="AE276" s="359"/>
      <c r="AF276" s="357">
        <f>SUM(AF278:AL281)</f>
        <v>0</v>
      </c>
      <c r="AG276" s="358"/>
      <c r="AH276" s="358"/>
      <c r="AI276" s="358"/>
      <c r="AJ276" s="358"/>
      <c r="AK276" s="358"/>
      <c r="AL276" s="359"/>
      <c r="AM276" s="11"/>
      <c r="AN276" s="11"/>
      <c r="AO276" s="11"/>
      <c r="AP276" s="11"/>
      <c r="AQ276" s="11"/>
      <c r="AR276" s="11"/>
      <c r="AS276" s="11"/>
    </row>
    <row r="277" spans="1:45" ht="12" customHeight="1">
      <c r="A277" s="382" t="s">
        <v>38</v>
      </c>
      <c r="B277" s="383"/>
      <c r="C277" s="383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73"/>
      <c r="O277" s="373"/>
      <c r="P277" s="373"/>
      <c r="Q277" s="373"/>
      <c r="R277" s="360"/>
      <c r="S277" s="361"/>
      <c r="T277" s="361"/>
      <c r="U277" s="361"/>
      <c r="V277" s="361"/>
      <c r="W277" s="361"/>
      <c r="X277" s="362"/>
      <c r="Y277" s="360"/>
      <c r="Z277" s="361"/>
      <c r="AA277" s="361"/>
      <c r="AB277" s="361"/>
      <c r="AC277" s="361"/>
      <c r="AD277" s="361"/>
      <c r="AE277" s="362"/>
      <c r="AF277" s="360"/>
      <c r="AG277" s="361"/>
      <c r="AH277" s="361"/>
      <c r="AI277" s="361"/>
      <c r="AJ277" s="361"/>
      <c r="AK277" s="361"/>
      <c r="AL277" s="362"/>
      <c r="AM277" s="11"/>
      <c r="AN277" s="11"/>
      <c r="AO277" s="11"/>
      <c r="AP277" s="11"/>
      <c r="AQ277" s="11"/>
      <c r="AR277" s="11"/>
      <c r="AS277" s="11"/>
    </row>
    <row r="278" spans="1:45" ht="12" customHeight="1">
      <c r="A278" s="374" t="s">
        <v>142</v>
      </c>
      <c r="B278" s="375"/>
      <c r="C278" s="375"/>
      <c r="D278" s="375"/>
      <c r="E278" s="375"/>
      <c r="F278" s="375"/>
      <c r="G278" s="375"/>
      <c r="H278" s="375"/>
      <c r="I278" s="375"/>
      <c r="J278" s="375"/>
      <c r="K278" s="375"/>
      <c r="L278" s="375"/>
      <c r="M278" s="375"/>
      <c r="N278" s="351" t="s">
        <v>143</v>
      </c>
      <c r="O278" s="351"/>
      <c r="P278" s="351"/>
      <c r="Q278" s="351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8"/>
      <c r="AM278" s="11"/>
      <c r="AN278" s="11"/>
      <c r="AO278" s="11"/>
      <c r="AP278" s="11"/>
      <c r="AQ278" s="11"/>
      <c r="AR278" s="11"/>
      <c r="AS278" s="11"/>
    </row>
    <row r="279" spans="1:45" ht="25.5" customHeight="1">
      <c r="A279" s="374" t="s">
        <v>144</v>
      </c>
      <c r="B279" s="375"/>
      <c r="C279" s="375"/>
      <c r="D279" s="375"/>
      <c r="E279" s="375"/>
      <c r="F279" s="375"/>
      <c r="G279" s="375"/>
      <c r="H279" s="375"/>
      <c r="I279" s="375"/>
      <c r="J279" s="375"/>
      <c r="K279" s="375"/>
      <c r="L279" s="375"/>
      <c r="M279" s="375"/>
      <c r="N279" s="351" t="s">
        <v>145</v>
      </c>
      <c r="O279" s="351"/>
      <c r="P279" s="351"/>
      <c r="Q279" s="351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8"/>
      <c r="AM279" s="11"/>
      <c r="AN279" s="11"/>
      <c r="AO279" s="11"/>
      <c r="AP279" s="11"/>
      <c r="AQ279" s="11"/>
      <c r="AR279" s="11"/>
      <c r="AS279" s="11"/>
    </row>
    <row r="280" spans="1:45" ht="25.5" customHeight="1">
      <c r="A280" s="374" t="s">
        <v>146</v>
      </c>
      <c r="B280" s="375"/>
      <c r="C280" s="375"/>
      <c r="D280" s="375"/>
      <c r="E280" s="375"/>
      <c r="F280" s="375"/>
      <c r="G280" s="375"/>
      <c r="H280" s="375"/>
      <c r="I280" s="375"/>
      <c r="J280" s="375"/>
      <c r="K280" s="375"/>
      <c r="L280" s="375"/>
      <c r="M280" s="375"/>
      <c r="N280" s="351" t="s">
        <v>147</v>
      </c>
      <c r="O280" s="351"/>
      <c r="P280" s="351"/>
      <c r="Q280" s="351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8"/>
      <c r="AM280" s="11"/>
      <c r="AN280" s="11"/>
      <c r="AO280" s="11"/>
      <c r="AP280" s="11"/>
      <c r="AQ280" s="11"/>
      <c r="AR280" s="11"/>
      <c r="AS280" s="11"/>
    </row>
    <row r="281" spans="1:45" ht="25.5" customHeight="1">
      <c r="A281" s="374" t="s">
        <v>212</v>
      </c>
      <c r="B281" s="375"/>
      <c r="C281" s="375"/>
      <c r="D281" s="375"/>
      <c r="E281" s="375"/>
      <c r="F281" s="375"/>
      <c r="G281" s="375"/>
      <c r="H281" s="375"/>
      <c r="I281" s="375"/>
      <c r="J281" s="375"/>
      <c r="K281" s="375"/>
      <c r="L281" s="375"/>
      <c r="M281" s="375"/>
      <c r="N281" s="351" t="s">
        <v>148</v>
      </c>
      <c r="O281" s="351"/>
      <c r="P281" s="351"/>
      <c r="Q281" s="351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8"/>
      <c r="AM281" s="11"/>
      <c r="AN281" s="11"/>
      <c r="AO281" s="11"/>
      <c r="AP281" s="11"/>
      <c r="AQ281" s="11"/>
      <c r="AR281" s="11"/>
      <c r="AS281" s="11"/>
    </row>
    <row r="282" spans="1:45" ht="5.25" customHeight="1">
      <c r="A282" s="379"/>
      <c r="B282" s="351"/>
      <c r="C282" s="351"/>
      <c r="D282" s="351"/>
      <c r="E282" s="351"/>
      <c r="F282" s="351"/>
      <c r="G282" s="351"/>
      <c r="H282" s="351"/>
      <c r="I282" s="351"/>
      <c r="J282" s="351"/>
      <c r="K282" s="351"/>
      <c r="L282" s="351"/>
      <c r="M282" s="351"/>
      <c r="N282" s="350"/>
      <c r="O282" s="350"/>
      <c r="P282" s="350"/>
      <c r="Q282" s="350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8"/>
      <c r="AM282" s="11"/>
      <c r="AN282" s="11"/>
      <c r="AO282" s="11"/>
      <c r="AP282" s="11"/>
      <c r="AQ282" s="11"/>
      <c r="AR282" s="11"/>
      <c r="AS282" s="11"/>
    </row>
    <row r="283" spans="1:45" ht="25.5" customHeight="1">
      <c r="A283" s="374" t="s">
        <v>214</v>
      </c>
      <c r="B283" s="375"/>
      <c r="C283" s="375"/>
      <c r="D283" s="375"/>
      <c r="E283" s="375"/>
      <c r="F283" s="375"/>
      <c r="G283" s="375"/>
      <c r="H283" s="375"/>
      <c r="I283" s="375"/>
      <c r="J283" s="375"/>
      <c r="K283" s="375"/>
      <c r="L283" s="375"/>
      <c r="M283" s="375"/>
      <c r="N283" s="351" t="s">
        <v>233</v>
      </c>
      <c r="O283" s="351"/>
      <c r="P283" s="351"/>
      <c r="Q283" s="351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8"/>
      <c r="AM283" s="11"/>
      <c r="AN283" s="11"/>
      <c r="AO283" s="11"/>
      <c r="AP283" s="11"/>
      <c r="AQ283" s="11"/>
      <c r="AR283" s="11"/>
      <c r="AS283" s="11"/>
    </row>
    <row r="284" spans="1:45" ht="5.25" customHeight="1">
      <c r="A284" s="379"/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0"/>
      <c r="O284" s="350"/>
      <c r="P284" s="350"/>
      <c r="Q284" s="350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8"/>
      <c r="AM284" s="11"/>
      <c r="AN284" s="11"/>
      <c r="AO284" s="11"/>
      <c r="AP284" s="11"/>
      <c r="AQ284" s="11"/>
      <c r="AR284" s="11"/>
      <c r="AS284" s="11"/>
    </row>
    <row r="285" spans="1:45" ht="12" customHeight="1">
      <c r="A285" s="384" t="s">
        <v>149</v>
      </c>
      <c r="B285" s="385"/>
      <c r="C285" s="385"/>
      <c r="D285" s="385"/>
      <c r="E285" s="385"/>
      <c r="F285" s="385"/>
      <c r="G285" s="385"/>
      <c r="H285" s="385"/>
      <c r="I285" s="385"/>
      <c r="J285" s="385"/>
      <c r="K285" s="385"/>
      <c r="L285" s="385"/>
      <c r="M285" s="385"/>
      <c r="N285" s="376" t="s">
        <v>234</v>
      </c>
      <c r="O285" s="376"/>
      <c r="P285" s="376"/>
      <c r="Q285" s="376"/>
      <c r="R285" s="357"/>
      <c r="S285" s="358"/>
      <c r="T285" s="358"/>
      <c r="U285" s="358"/>
      <c r="V285" s="358"/>
      <c r="W285" s="358"/>
      <c r="X285" s="359"/>
      <c r="Y285" s="357"/>
      <c r="Z285" s="358"/>
      <c r="AA285" s="358"/>
      <c r="AB285" s="358"/>
      <c r="AC285" s="358"/>
      <c r="AD285" s="358"/>
      <c r="AE285" s="359"/>
      <c r="AF285" s="357"/>
      <c r="AG285" s="358"/>
      <c r="AH285" s="358"/>
      <c r="AI285" s="358"/>
      <c r="AJ285" s="358"/>
      <c r="AK285" s="358"/>
      <c r="AL285" s="363"/>
      <c r="AM285" s="11"/>
      <c r="AN285" s="11"/>
      <c r="AO285" s="11"/>
      <c r="AP285" s="11"/>
      <c r="AQ285" s="11"/>
      <c r="AR285" s="11"/>
      <c r="AS285" s="11"/>
    </row>
    <row r="286" spans="1:45" ht="12" customHeight="1">
      <c r="A286" s="386" t="s">
        <v>171</v>
      </c>
      <c r="B286" s="387"/>
      <c r="C286" s="387"/>
      <c r="D286" s="387"/>
      <c r="E286" s="387"/>
      <c r="F286" s="387"/>
      <c r="G286" s="387"/>
      <c r="H286" s="387"/>
      <c r="I286" s="387"/>
      <c r="J286" s="387"/>
      <c r="K286" s="387"/>
      <c r="L286" s="387"/>
      <c r="M286" s="387"/>
      <c r="N286" s="373"/>
      <c r="O286" s="373"/>
      <c r="P286" s="373"/>
      <c r="Q286" s="373"/>
      <c r="R286" s="360"/>
      <c r="S286" s="361"/>
      <c r="T286" s="361"/>
      <c r="U286" s="361"/>
      <c r="V286" s="361"/>
      <c r="W286" s="361"/>
      <c r="X286" s="362"/>
      <c r="Y286" s="360"/>
      <c r="Z286" s="361"/>
      <c r="AA286" s="361"/>
      <c r="AB286" s="361"/>
      <c r="AC286" s="361"/>
      <c r="AD286" s="361"/>
      <c r="AE286" s="362"/>
      <c r="AF286" s="360"/>
      <c r="AG286" s="361"/>
      <c r="AH286" s="361"/>
      <c r="AI286" s="361"/>
      <c r="AJ286" s="361"/>
      <c r="AK286" s="361"/>
      <c r="AL286" s="364"/>
      <c r="AM286" s="11"/>
      <c r="AN286" s="11"/>
      <c r="AO286" s="11"/>
      <c r="AP286" s="11"/>
      <c r="AQ286" s="11"/>
      <c r="AR286" s="11"/>
      <c r="AS286" s="11"/>
    </row>
    <row r="287" spans="1:45" ht="4.5" customHeight="1">
      <c r="A287" s="379"/>
      <c r="B287" s="351"/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0"/>
      <c r="O287" s="350"/>
      <c r="P287" s="350"/>
      <c r="Q287" s="350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8"/>
      <c r="AM287" s="11"/>
      <c r="AN287" s="11"/>
      <c r="AO287" s="11"/>
      <c r="AP287" s="11"/>
      <c r="AQ287" s="11"/>
      <c r="AR287" s="11"/>
      <c r="AS287" s="11"/>
    </row>
    <row r="288" spans="1:45" ht="12" customHeight="1">
      <c r="A288" s="374" t="s">
        <v>170</v>
      </c>
      <c r="B288" s="375"/>
      <c r="C288" s="375"/>
      <c r="D288" s="375"/>
      <c r="E288" s="375"/>
      <c r="F288" s="375"/>
      <c r="G288" s="375"/>
      <c r="H288" s="375"/>
      <c r="I288" s="375"/>
      <c r="J288" s="375"/>
      <c r="K288" s="375"/>
      <c r="L288" s="375"/>
      <c r="M288" s="375"/>
      <c r="N288" s="351" t="s">
        <v>235</v>
      </c>
      <c r="O288" s="351"/>
      <c r="P288" s="351"/>
      <c r="Q288" s="351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8"/>
      <c r="AM288" s="11"/>
      <c r="AN288" s="11"/>
      <c r="AO288" s="11"/>
      <c r="AP288" s="11"/>
      <c r="AQ288" s="11"/>
      <c r="AR288" s="11"/>
      <c r="AS288" s="11"/>
    </row>
    <row r="289" spans="1:45" ht="4.5" customHeight="1">
      <c r="A289" s="379"/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350"/>
      <c r="O289" s="350"/>
      <c r="P289" s="350"/>
      <c r="Q289" s="350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8"/>
      <c r="AM289" s="11"/>
      <c r="AN289" s="11"/>
      <c r="AO289" s="11"/>
      <c r="AP289" s="11"/>
      <c r="AQ289" s="11"/>
      <c r="AR289" s="11"/>
      <c r="AS289" s="11"/>
    </row>
    <row r="290" spans="1:45" ht="25.5" customHeight="1">
      <c r="A290" s="374" t="s">
        <v>215</v>
      </c>
      <c r="B290" s="375"/>
      <c r="C290" s="375"/>
      <c r="D290" s="375"/>
      <c r="E290" s="375"/>
      <c r="F290" s="375"/>
      <c r="G290" s="375"/>
      <c r="H290" s="375"/>
      <c r="I290" s="375"/>
      <c r="J290" s="375"/>
      <c r="K290" s="375"/>
      <c r="L290" s="375"/>
      <c r="M290" s="375"/>
      <c r="N290" s="351" t="s">
        <v>237</v>
      </c>
      <c r="O290" s="351"/>
      <c r="P290" s="351"/>
      <c r="Q290" s="351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8"/>
      <c r="AM290" s="11"/>
      <c r="AN290" s="11"/>
      <c r="AO290" s="11"/>
      <c r="AP290" s="11"/>
      <c r="AQ290" s="11"/>
      <c r="AR290" s="11"/>
      <c r="AS290" s="11"/>
    </row>
    <row r="291" spans="1:45" ht="6" customHeight="1" thickBot="1">
      <c r="A291" s="379"/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0"/>
      <c r="O291" s="350"/>
      <c r="P291" s="350"/>
      <c r="Q291" s="350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8"/>
      <c r="AM291" s="11"/>
      <c r="AN291" s="11"/>
      <c r="AO291" s="11"/>
      <c r="AP291" s="11"/>
      <c r="AQ291" s="11"/>
      <c r="AR291" s="11"/>
      <c r="AS291" s="11"/>
    </row>
    <row r="292" spans="1:45" ht="12.75" customHeight="1">
      <c r="A292" s="377" t="s">
        <v>172</v>
      </c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67" t="s">
        <v>245</v>
      </c>
      <c r="O292" s="367"/>
      <c r="P292" s="367"/>
      <c r="Q292" s="367"/>
      <c r="R292" s="355"/>
      <c r="S292" s="355"/>
      <c r="T292" s="355"/>
      <c r="U292" s="355"/>
      <c r="V292" s="355"/>
      <c r="W292" s="355"/>
      <c r="X292" s="355"/>
      <c r="Y292" s="355"/>
      <c r="Z292" s="355"/>
      <c r="AA292" s="355"/>
      <c r="AB292" s="355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6"/>
      <c r="AM292" s="11"/>
      <c r="AN292" s="11"/>
      <c r="AO292" s="11"/>
      <c r="AP292" s="11"/>
      <c r="AQ292" s="11"/>
      <c r="AR292" s="11"/>
      <c r="AS292" s="11"/>
    </row>
    <row r="293" spans="1:45" ht="6" customHeight="1">
      <c r="A293" s="379"/>
      <c r="B293" s="351"/>
      <c r="C293" s="351"/>
      <c r="D293" s="351"/>
      <c r="E293" s="351"/>
      <c r="F293" s="351"/>
      <c r="G293" s="351"/>
      <c r="H293" s="351"/>
      <c r="I293" s="351"/>
      <c r="J293" s="351"/>
      <c r="K293" s="351"/>
      <c r="L293" s="351"/>
      <c r="M293" s="351"/>
      <c r="N293" s="350"/>
      <c r="O293" s="350"/>
      <c r="P293" s="350"/>
      <c r="Q293" s="350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8"/>
      <c r="AM293" s="11"/>
      <c r="AN293" s="11"/>
      <c r="AO293" s="11"/>
      <c r="AP293" s="11"/>
      <c r="AQ293" s="11"/>
      <c r="AR293" s="11"/>
      <c r="AS293" s="11"/>
    </row>
    <row r="294" spans="1:45" ht="25.5" customHeight="1">
      <c r="A294" s="374" t="s">
        <v>173</v>
      </c>
      <c r="B294" s="375"/>
      <c r="C294" s="375"/>
      <c r="D294" s="375"/>
      <c r="E294" s="375"/>
      <c r="F294" s="375"/>
      <c r="G294" s="375"/>
      <c r="H294" s="375"/>
      <c r="I294" s="375"/>
      <c r="J294" s="375"/>
      <c r="K294" s="375"/>
      <c r="L294" s="375"/>
      <c r="M294" s="375"/>
      <c r="N294" s="351" t="s">
        <v>246</v>
      </c>
      <c r="O294" s="351"/>
      <c r="P294" s="351"/>
      <c r="Q294" s="351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8"/>
      <c r="AM294" s="11"/>
      <c r="AN294" s="11"/>
      <c r="AO294" s="11"/>
      <c r="AP294" s="11"/>
      <c r="AQ294" s="11"/>
      <c r="AR294" s="11"/>
      <c r="AS294" s="11"/>
    </row>
    <row r="295" spans="1:45" ht="4.5" customHeight="1">
      <c r="A295" s="379"/>
      <c r="B295" s="351"/>
      <c r="C295" s="351"/>
      <c r="D295" s="351"/>
      <c r="E295" s="351"/>
      <c r="F295" s="351"/>
      <c r="G295" s="351"/>
      <c r="H295" s="351"/>
      <c r="I295" s="351"/>
      <c r="J295" s="351"/>
      <c r="K295" s="351"/>
      <c r="L295" s="351"/>
      <c r="M295" s="351"/>
      <c r="N295" s="350"/>
      <c r="O295" s="350"/>
      <c r="P295" s="350"/>
      <c r="Q295" s="350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8"/>
      <c r="AM295" s="11"/>
      <c r="AN295" s="11"/>
      <c r="AO295" s="11"/>
      <c r="AP295" s="11"/>
      <c r="AQ295" s="11"/>
      <c r="AR295" s="11"/>
      <c r="AS295" s="11"/>
    </row>
    <row r="296" spans="1:45" ht="12.75" customHeight="1">
      <c r="A296" s="374" t="s">
        <v>174</v>
      </c>
      <c r="B296" s="375"/>
      <c r="C296" s="375"/>
      <c r="D296" s="375"/>
      <c r="E296" s="375"/>
      <c r="F296" s="375"/>
      <c r="G296" s="375"/>
      <c r="H296" s="375"/>
      <c r="I296" s="375"/>
      <c r="J296" s="375"/>
      <c r="K296" s="375"/>
      <c r="L296" s="375"/>
      <c r="M296" s="375"/>
      <c r="N296" s="351" t="s">
        <v>39</v>
      </c>
      <c r="O296" s="351"/>
      <c r="P296" s="351"/>
      <c r="Q296" s="351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8"/>
      <c r="AM296" s="11"/>
      <c r="AN296" s="11"/>
      <c r="AO296" s="11"/>
      <c r="AP296" s="11"/>
      <c r="AQ296" s="11"/>
      <c r="AR296" s="11"/>
      <c r="AS296" s="11"/>
    </row>
    <row r="297" spans="1:45" ht="12.75" customHeight="1">
      <c r="A297" s="379"/>
      <c r="B297" s="351"/>
      <c r="C297" s="351"/>
      <c r="D297" s="351"/>
      <c r="E297" s="351"/>
      <c r="F297" s="351"/>
      <c r="G297" s="351"/>
      <c r="H297" s="351"/>
      <c r="I297" s="351"/>
      <c r="J297" s="351"/>
      <c r="K297" s="351"/>
      <c r="L297" s="351"/>
      <c r="M297" s="351"/>
      <c r="N297" s="350"/>
      <c r="O297" s="350"/>
      <c r="P297" s="350"/>
      <c r="Q297" s="350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8"/>
      <c r="AM297" s="11"/>
      <c r="AN297" s="11"/>
      <c r="AO297" s="11"/>
      <c r="AP297" s="11"/>
      <c r="AQ297" s="11"/>
      <c r="AR297" s="11"/>
      <c r="AS297" s="11"/>
    </row>
    <row r="298" spans="1:45" ht="12.75" customHeight="1" thickBot="1">
      <c r="A298" s="370" t="s">
        <v>175</v>
      </c>
      <c r="B298" s="371"/>
      <c r="C298" s="371"/>
      <c r="D298" s="371"/>
      <c r="E298" s="371"/>
      <c r="F298" s="371"/>
      <c r="G298" s="371"/>
      <c r="H298" s="371"/>
      <c r="I298" s="371"/>
      <c r="J298" s="371"/>
      <c r="K298" s="371"/>
      <c r="L298" s="371"/>
      <c r="M298" s="371"/>
      <c r="N298" s="366" t="s">
        <v>40</v>
      </c>
      <c r="O298" s="366"/>
      <c r="P298" s="366"/>
      <c r="Q298" s="366"/>
      <c r="R298" s="352"/>
      <c r="S298" s="352"/>
      <c r="T298" s="352"/>
      <c r="U298" s="352"/>
      <c r="V298" s="352"/>
      <c r="W298" s="352"/>
      <c r="X298" s="352"/>
      <c r="Y298" s="352"/>
      <c r="Z298" s="352"/>
      <c r="AA298" s="352"/>
      <c r="AB298" s="352"/>
      <c r="AC298" s="352"/>
      <c r="AD298" s="352"/>
      <c r="AE298" s="352"/>
      <c r="AF298" s="352"/>
      <c r="AG298" s="352"/>
      <c r="AH298" s="352"/>
      <c r="AI298" s="352"/>
      <c r="AJ298" s="352"/>
      <c r="AK298" s="352"/>
      <c r="AL298" s="353"/>
      <c r="AM298" s="11"/>
      <c r="AN298" s="11"/>
      <c r="AO298" s="11"/>
      <c r="AP298" s="11"/>
      <c r="AQ298" s="11"/>
      <c r="AR298" s="11"/>
      <c r="AS298" s="11"/>
    </row>
    <row r="299" spans="1:45" ht="12.75" customHeight="1" thickBot="1">
      <c r="A299" s="2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</row>
    <row r="300" spans="1:45" ht="12.75" customHeight="1">
      <c r="A300" s="179" t="s">
        <v>255</v>
      </c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1"/>
    </row>
    <row r="301" spans="1:45" ht="12.75" customHeight="1">
      <c r="A301" s="182" t="s">
        <v>150</v>
      </c>
      <c r="B301" s="142"/>
      <c r="C301" s="143"/>
      <c r="D301" s="141" t="s">
        <v>151</v>
      </c>
      <c r="E301" s="142"/>
      <c r="F301" s="142"/>
      <c r="G301" s="143"/>
      <c r="H301" s="141" t="s">
        <v>152</v>
      </c>
      <c r="I301" s="142"/>
      <c r="J301" s="142"/>
      <c r="K301" s="142"/>
      <c r="L301" s="143"/>
      <c r="M301" s="141" t="s">
        <v>204</v>
      </c>
      <c r="N301" s="142"/>
      <c r="O301" s="142"/>
      <c r="P301" s="142"/>
      <c r="Q301" s="143"/>
      <c r="R301" s="141" t="s">
        <v>153</v>
      </c>
      <c r="S301" s="142"/>
      <c r="T301" s="142"/>
      <c r="U301" s="142"/>
      <c r="V301" s="143"/>
      <c r="W301" s="401" t="s">
        <v>154</v>
      </c>
      <c r="X301" s="402"/>
      <c r="Y301" s="402"/>
      <c r="Z301" s="402"/>
      <c r="AA301" s="402"/>
      <c r="AB301" s="402"/>
      <c r="AC301" s="402"/>
      <c r="AD301" s="402"/>
      <c r="AE301" s="402"/>
      <c r="AF301" s="402"/>
      <c r="AG301" s="402"/>
      <c r="AH301" s="402"/>
      <c r="AI301" s="402"/>
      <c r="AJ301" s="402"/>
      <c r="AK301" s="402"/>
      <c r="AL301" s="402"/>
      <c r="AM301" s="402"/>
      <c r="AN301" s="402"/>
      <c r="AO301" s="402"/>
      <c r="AP301" s="402"/>
      <c r="AQ301" s="402"/>
      <c r="AR301" s="402"/>
      <c r="AS301" s="403"/>
    </row>
    <row r="302" spans="1:45" ht="52.5" customHeight="1" thickBot="1">
      <c r="A302" s="404"/>
      <c r="B302" s="184"/>
      <c r="C302" s="389"/>
      <c r="D302" s="388"/>
      <c r="E302" s="184"/>
      <c r="F302" s="184"/>
      <c r="G302" s="389"/>
      <c r="H302" s="388"/>
      <c r="I302" s="184"/>
      <c r="J302" s="184"/>
      <c r="K302" s="184"/>
      <c r="L302" s="389"/>
      <c r="M302" s="388"/>
      <c r="N302" s="184"/>
      <c r="O302" s="184"/>
      <c r="P302" s="184"/>
      <c r="Q302" s="389"/>
      <c r="R302" s="388"/>
      <c r="S302" s="184"/>
      <c r="T302" s="184"/>
      <c r="U302" s="184"/>
      <c r="V302" s="389"/>
      <c r="W302" s="329" t="s">
        <v>205</v>
      </c>
      <c r="X302" s="329"/>
      <c r="Y302" s="329"/>
      <c r="Z302" s="329"/>
      <c r="AA302" s="329"/>
      <c r="AB302" s="329" t="s">
        <v>155</v>
      </c>
      <c r="AC302" s="329"/>
      <c r="AD302" s="329"/>
      <c r="AE302" s="329"/>
      <c r="AF302" s="329" t="s">
        <v>206</v>
      </c>
      <c r="AG302" s="329"/>
      <c r="AH302" s="329"/>
      <c r="AI302" s="329"/>
      <c r="AJ302" s="329"/>
      <c r="AK302" s="329" t="s">
        <v>207</v>
      </c>
      <c r="AL302" s="329"/>
      <c r="AM302" s="329"/>
      <c r="AN302" s="329"/>
      <c r="AO302" s="419" t="s">
        <v>156</v>
      </c>
      <c r="AP302" s="394"/>
      <c r="AQ302" s="394"/>
      <c r="AR302" s="394"/>
      <c r="AS302" s="420"/>
    </row>
    <row r="303" spans="1:45" ht="12.75" customHeight="1" thickBot="1">
      <c r="A303" s="334">
        <v>1</v>
      </c>
      <c r="B303" s="335"/>
      <c r="C303" s="335"/>
      <c r="D303" s="335">
        <v>2</v>
      </c>
      <c r="E303" s="335"/>
      <c r="F303" s="335"/>
      <c r="G303" s="335"/>
      <c r="H303" s="335">
        <v>3</v>
      </c>
      <c r="I303" s="335"/>
      <c r="J303" s="335"/>
      <c r="K303" s="335"/>
      <c r="L303" s="335"/>
      <c r="M303" s="335">
        <v>4</v>
      </c>
      <c r="N303" s="335"/>
      <c r="O303" s="335"/>
      <c r="P303" s="335"/>
      <c r="Q303" s="335"/>
      <c r="R303" s="335">
        <v>5</v>
      </c>
      <c r="S303" s="335"/>
      <c r="T303" s="335"/>
      <c r="U303" s="335"/>
      <c r="V303" s="335"/>
      <c r="W303" s="335">
        <v>6</v>
      </c>
      <c r="X303" s="335"/>
      <c r="Y303" s="335"/>
      <c r="Z303" s="335"/>
      <c r="AA303" s="335"/>
      <c r="AB303" s="335">
        <v>7</v>
      </c>
      <c r="AC303" s="335"/>
      <c r="AD303" s="335"/>
      <c r="AE303" s="335"/>
      <c r="AF303" s="335">
        <v>8</v>
      </c>
      <c r="AG303" s="335"/>
      <c r="AH303" s="335"/>
      <c r="AI303" s="335"/>
      <c r="AJ303" s="335"/>
      <c r="AK303" s="335">
        <v>9</v>
      </c>
      <c r="AL303" s="335"/>
      <c r="AM303" s="335"/>
      <c r="AN303" s="335"/>
      <c r="AO303" s="346">
        <v>10</v>
      </c>
      <c r="AP303" s="347"/>
      <c r="AQ303" s="347"/>
      <c r="AR303" s="347"/>
      <c r="AS303" s="348"/>
    </row>
    <row r="304" spans="1:45" ht="17.25" customHeight="1">
      <c r="A304" s="414"/>
      <c r="B304" s="337"/>
      <c r="C304" s="337"/>
      <c r="D304" s="337"/>
      <c r="E304" s="337"/>
      <c r="F304" s="337"/>
      <c r="G304" s="337"/>
      <c r="H304" s="446"/>
      <c r="I304" s="447"/>
      <c r="J304" s="447"/>
      <c r="K304" s="447"/>
      <c r="L304" s="448"/>
      <c r="M304" s="390"/>
      <c r="N304" s="391"/>
      <c r="O304" s="391"/>
      <c r="P304" s="391"/>
      <c r="Q304" s="392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7"/>
      <c r="AN304" s="337"/>
      <c r="AO304" s="400" t="s">
        <v>11</v>
      </c>
      <c r="AP304" s="289"/>
      <c r="AQ304" s="289"/>
      <c r="AR304" s="289"/>
      <c r="AS304" s="290"/>
    </row>
    <row r="305" spans="1:45" ht="17.25" customHeight="1" thickBot="1">
      <c r="A305" s="393" t="s">
        <v>92</v>
      </c>
      <c r="B305" s="394"/>
      <c r="C305" s="394"/>
      <c r="D305" s="394"/>
      <c r="E305" s="394"/>
      <c r="F305" s="394"/>
      <c r="G305" s="394"/>
      <c r="H305" s="394"/>
      <c r="I305" s="394"/>
      <c r="J305" s="394"/>
      <c r="K305" s="394"/>
      <c r="L305" s="394"/>
      <c r="M305" s="394"/>
      <c r="N305" s="394"/>
      <c r="O305" s="394"/>
      <c r="P305" s="394"/>
      <c r="Q305" s="395"/>
      <c r="R305" s="237" t="s">
        <v>11</v>
      </c>
      <c r="S305" s="237"/>
      <c r="T305" s="237"/>
      <c r="U305" s="237"/>
      <c r="V305" s="237"/>
      <c r="W305" s="237" t="s">
        <v>11</v>
      </c>
      <c r="X305" s="237"/>
      <c r="Y305" s="237"/>
      <c r="Z305" s="237"/>
      <c r="AA305" s="237"/>
      <c r="AB305" s="237" t="s">
        <v>11</v>
      </c>
      <c r="AC305" s="237"/>
      <c r="AD305" s="237"/>
      <c r="AE305" s="237"/>
      <c r="AF305" s="237" t="s">
        <v>11</v>
      </c>
      <c r="AG305" s="237"/>
      <c r="AH305" s="237"/>
      <c r="AI305" s="237"/>
      <c r="AJ305" s="237"/>
      <c r="AK305" s="237" t="s">
        <v>11</v>
      </c>
      <c r="AL305" s="237"/>
      <c r="AM305" s="237"/>
      <c r="AN305" s="237"/>
      <c r="AO305" s="434" t="s">
        <v>11</v>
      </c>
      <c r="AP305" s="435"/>
      <c r="AQ305" s="435"/>
      <c r="AR305" s="435"/>
      <c r="AS305" s="436"/>
    </row>
    <row r="306" spans="1:45" ht="17.25" customHeight="1" thickBo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</row>
    <row r="307" spans="1:45" ht="12.75" customHeight="1" thickBot="1">
      <c r="A307" s="411" t="s">
        <v>256</v>
      </c>
      <c r="B307" s="412"/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  <c r="O307" s="412"/>
      <c r="P307" s="412"/>
      <c r="Q307" s="412"/>
      <c r="R307" s="412"/>
      <c r="S307" s="412"/>
      <c r="T307" s="412"/>
      <c r="U307" s="412"/>
      <c r="V307" s="412"/>
      <c r="W307" s="412"/>
      <c r="X307" s="412"/>
      <c r="Y307" s="412"/>
      <c r="Z307" s="412"/>
      <c r="AA307" s="412"/>
      <c r="AB307" s="412"/>
      <c r="AC307" s="412"/>
      <c r="AD307" s="412"/>
      <c r="AE307" s="412"/>
      <c r="AF307" s="412"/>
      <c r="AG307" s="412"/>
      <c r="AH307" s="412"/>
      <c r="AI307" s="412"/>
      <c r="AJ307" s="412"/>
      <c r="AK307" s="412"/>
      <c r="AL307" s="412"/>
      <c r="AM307" s="412"/>
      <c r="AN307" s="412"/>
      <c r="AO307" s="412"/>
      <c r="AP307" s="412"/>
      <c r="AQ307" s="412"/>
      <c r="AR307" s="412"/>
      <c r="AS307" s="413"/>
    </row>
    <row r="308" spans="1:45" ht="12.75" customHeight="1">
      <c r="A308" s="87" t="s">
        <v>257</v>
      </c>
      <c r="B308" s="103"/>
      <c r="C308" s="103"/>
      <c r="D308" s="103"/>
      <c r="E308" s="103"/>
      <c r="F308" s="103"/>
      <c r="G308" s="103"/>
      <c r="H308" s="88"/>
      <c r="I308" s="87" t="s">
        <v>258</v>
      </c>
      <c r="J308" s="103"/>
      <c r="K308" s="103"/>
      <c r="L308" s="103"/>
      <c r="M308" s="103"/>
      <c r="N308" s="103"/>
      <c r="O308" s="103"/>
      <c r="P308" s="103"/>
      <c r="Q308" s="103"/>
      <c r="R308" s="87" t="s">
        <v>259</v>
      </c>
      <c r="S308" s="103"/>
      <c r="T308" s="103"/>
      <c r="U308" s="103"/>
      <c r="V308" s="103"/>
      <c r="W308" s="103"/>
      <c r="X308" s="103"/>
      <c r="Y308" s="103"/>
      <c r="Z308" s="103"/>
      <c r="AA308" s="103"/>
      <c r="AB308" s="288" t="s">
        <v>260</v>
      </c>
      <c r="AC308" s="289"/>
      <c r="AD308" s="289"/>
      <c r="AE308" s="289"/>
      <c r="AF308" s="289"/>
      <c r="AG308" s="289"/>
      <c r="AH308" s="289"/>
      <c r="AI308" s="289"/>
      <c r="AJ308" s="290"/>
      <c r="AK308" s="213" t="s">
        <v>261</v>
      </c>
      <c r="AL308" s="103"/>
      <c r="AM308" s="103"/>
      <c r="AN308" s="103"/>
      <c r="AO308" s="103"/>
      <c r="AP308" s="103"/>
      <c r="AQ308" s="103"/>
      <c r="AR308" s="103"/>
      <c r="AS308" s="88"/>
    </row>
    <row r="309" spans="1:45" ht="29.25" customHeight="1">
      <c r="A309" s="120" t="s">
        <v>318</v>
      </c>
      <c r="B309" s="121"/>
      <c r="C309" s="121"/>
      <c r="D309" s="121"/>
      <c r="E309" s="121"/>
      <c r="F309" s="121"/>
      <c r="G309" s="121"/>
      <c r="H309" s="122"/>
      <c r="I309" s="87"/>
      <c r="J309" s="103"/>
      <c r="K309" s="103"/>
      <c r="L309" s="103"/>
      <c r="M309" s="103"/>
      <c r="N309" s="103"/>
      <c r="O309" s="103"/>
      <c r="P309" s="103"/>
      <c r="Q309" s="103"/>
      <c r="R309" s="87"/>
      <c r="S309" s="103"/>
      <c r="T309" s="103"/>
      <c r="U309" s="103"/>
      <c r="V309" s="103"/>
      <c r="W309" s="103"/>
      <c r="X309" s="103"/>
      <c r="Y309" s="103"/>
      <c r="Z309" s="103"/>
      <c r="AA309" s="103"/>
      <c r="AB309" s="301"/>
      <c r="AC309" s="121"/>
      <c r="AD309" s="121"/>
      <c r="AE309" s="121"/>
      <c r="AF309" s="121"/>
      <c r="AG309" s="121"/>
      <c r="AH309" s="121"/>
      <c r="AI309" s="121"/>
      <c r="AJ309" s="302"/>
      <c r="AK309" s="301"/>
      <c r="AL309" s="121"/>
      <c r="AM309" s="121"/>
      <c r="AN309" s="121"/>
      <c r="AO309" s="121"/>
      <c r="AP309" s="121"/>
      <c r="AQ309" s="121"/>
      <c r="AR309" s="121"/>
      <c r="AS309" s="122"/>
    </row>
    <row r="310" spans="1:45" ht="18" customHeight="1">
      <c r="A310" s="120" t="s">
        <v>312</v>
      </c>
      <c r="B310" s="121"/>
      <c r="C310" s="121"/>
      <c r="D310" s="121"/>
      <c r="E310" s="121"/>
      <c r="F310" s="121"/>
      <c r="G310" s="121"/>
      <c r="H310" s="122"/>
      <c r="I310" s="87" t="s">
        <v>308</v>
      </c>
      <c r="J310" s="103"/>
      <c r="K310" s="103"/>
      <c r="L310" s="103"/>
      <c r="M310" s="103"/>
      <c r="N310" s="103"/>
      <c r="O310" s="103"/>
      <c r="P310" s="103"/>
      <c r="Q310" s="103"/>
      <c r="R310" s="87" t="s">
        <v>311</v>
      </c>
      <c r="S310" s="103"/>
      <c r="T310" s="103"/>
      <c r="U310" s="103"/>
      <c r="V310" s="103"/>
      <c r="W310" s="103"/>
      <c r="X310" s="103"/>
      <c r="Y310" s="103"/>
      <c r="Z310" s="103"/>
      <c r="AA310" s="103"/>
      <c r="AB310" s="301"/>
      <c r="AC310" s="121"/>
      <c r="AD310" s="121"/>
      <c r="AE310" s="121"/>
      <c r="AF310" s="121"/>
      <c r="AG310" s="121"/>
      <c r="AH310" s="121"/>
      <c r="AI310" s="121"/>
      <c r="AJ310" s="302"/>
      <c r="AK310" s="301"/>
      <c r="AL310" s="121"/>
      <c r="AM310" s="121"/>
      <c r="AN310" s="121"/>
      <c r="AO310" s="121"/>
      <c r="AP310" s="121"/>
      <c r="AQ310" s="121"/>
      <c r="AR310" s="121"/>
      <c r="AS310" s="122"/>
    </row>
    <row r="311" spans="1:45" ht="12.75" customHeight="1">
      <c r="A311" s="87" t="s">
        <v>313</v>
      </c>
      <c r="B311" s="103"/>
      <c r="C311" s="103"/>
      <c r="D311" s="103"/>
      <c r="E311" s="103"/>
      <c r="F311" s="103"/>
      <c r="G311" s="103"/>
      <c r="H311" s="88"/>
      <c r="I311" s="87" t="s">
        <v>308</v>
      </c>
      <c r="J311" s="103"/>
      <c r="K311" s="103"/>
      <c r="L311" s="103"/>
      <c r="M311" s="103"/>
      <c r="N311" s="103"/>
      <c r="O311" s="103"/>
      <c r="P311" s="103"/>
      <c r="Q311" s="103"/>
      <c r="R311" s="87" t="s">
        <v>311</v>
      </c>
      <c r="S311" s="103"/>
      <c r="T311" s="103"/>
      <c r="U311" s="103"/>
      <c r="V311" s="103"/>
      <c r="W311" s="103"/>
      <c r="X311" s="103"/>
      <c r="Y311" s="103"/>
      <c r="Z311" s="103"/>
      <c r="AA311" s="103"/>
      <c r="AB311" s="213"/>
      <c r="AC311" s="103"/>
      <c r="AD311" s="103"/>
      <c r="AE311" s="103"/>
      <c r="AF311" s="103"/>
      <c r="AG311" s="103"/>
      <c r="AH311" s="103"/>
      <c r="AI311" s="103"/>
      <c r="AJ311" s="287"/>
      <c r="AK311" s="213"/>
      <c r="AL311" s="103"/>
      <c r="AM311" s="103"/>
      <c r="AN311" s="103"/>
      <c r="AO311" s="103"/>
      <c r="AP311" s="103"/>
      <c r="AQ311" s="103"/>
      <c r="AR311" s="103"/>
      <c r="AS311" s="88"/>
    </row>
    <row r="312" spans="1:45" ht="12.75" customHeight="1">
      <c r="A312" s="87" t="s">
        <v>314</v>
      </c>
      <c r="B312" s="103"/>
      <c r="C312" s="103"/>
      <c r="D312" s="103"/>
      <c r="E312" s="103"/>
      <c r="F312" s="103"/>
      <c r="G312" s="103"/>
      <c r="H312" s="88"/>
      <c r="I312" s="87" t="s">
        <v>308</v>
      </c>
      <c r="J312" s="103"/>
      <c r="K312" s="103"/>
      <c r="L312" s="103"/>
      <c r="M312" s="103"/>
      <c r="N312" s="103"/>
      <c r="O312" s="103"/>
      <c r="P312" s="103"/>
      <c r="Q312" s="103"/>
      <c r="R312" s="87" t="s">
        <v>311</v>
      </c>
      <c r="S312" s="103"/>
      <c r="T312" s="103"/>
      <c r="U312" s="103"/>
      <c r="V312" s="103"/>
      <c r="W312" s="103"/>
      <c r="X312" s="103"/>
      <c r="Y312" s="103"/>
      <c r="Z312" s="103"/>
      <c r="AA312" s="103"/>
      <c r="AB312" s="213"/>
      <c r="AC312" s="103"/>
      <c r="AD312" s="103"/>
      <c r="AE312" s="103"/>
      <c r="AF312" s="103"/>
      <c r="AG312" s="103"/>
      <c r="AH312" s="103"/>
      <c r="AI312" s="103"/>
      <c r="AJ312" s="287"/>
      <c r="AK312" s="213"/>
      <c r="AL312" s="103"/>
      <c r="AM312" s="103"/>
      <c r="AN312" s="103"/>
      <c r="AO312" s="103"/>
      <c r="AP312" s="103"/>
      <c r="AQ312" s="103"/>
      <c r="AR312" s="103"/>
      <c r="AS312" s="88"/>
    </row>
    <row r="313" spans="1:45" ht="24.75" customHeight="1">
      <c r="A313" s="120" t="s">
        <v>315</v>
      </c>
      <c r="B313" s="121"/>
      <c r="C313" s="121"/>
      <c r="D313" s="121"/>
      <c r="E313" s="121"/>
      <c r="F313" s="121"/>
      <c r="G313" s="121"/>
      <c r="H313" s="122"/>
      <c r="I313" s="87" t="s">
        <v>308</v>
      </c>
      <c r="J313" s="103"/>
      <c r="K313" s="103"/>
      <c r="L313" s="103"/>
      <c r="M313" s="103"/>
      <c r="N313" s="103"/>
      <c r="O313" s="103"/>
      <c r="P313" s="103"/>
      <c r="Q313" s="103"/>
      <c r="R313" s="87" t="s">
        <v>316</v>
      </c>
      <c r="S313" s="103"/>
      <c r="T313" s="103"/>
      <c r="U313" s="103"/>
      <c r="V313" s="103"/>
      <c r="W313" s="103"/>
      <c r="X313" s="103"/>
      <c r="Y313" s="103"/>
      <c r="Z313" s="103"/>
      <c r="AA313" s="103"/>
      <c r="AB313" s="301"/>
      <c r="AC313" s="121"/>
      <c r="AD313" s="121"/>
      <c r="AE313" s="121"/>
      <c r="AF313" s="121"/>
      <c r="AG313" s="121"/>
      <c r="AH313" s="121"/>
      <c r="AI313" s="121"/>
      <c r="AJ313" s="302"/>
      <c r="AK313" s="301"/>
      <c r="AL313" s="121"/>
      <c r="AM313" s="121"/>
      <c r="AN313" s="121"/>
      <c r="AO313" s="121"/>
      <c r="AP313" s="121"/>
      <c r="AQ313" s="121"/>
      <c r="AR313" s="121"/>
      <c r="AS313" s="122"/>
    </row>
    <row r="314" spans="1:45" ht="27.75" customHeight="1" thickBot="1">
      <c r="A314" s="141" t="s">
        <v>317</v>
      </c>
      <c r="B314" s="142"/>
      <c r="C314" s="142"/>
      <c r="D314" s="142"/>
      <c r="E314" s="142"/>
      <c r="F314" s="142"/>
      <c r="G314" s="142"/>
      <c r="H314" s="143"/>
      <c r="I314" s="123" t="s">
        <v>309</v>
      </c>
      <c r="J314" s="124"/>
      <c r="K314" s="124"/>
      <c r="L314" s="124"/>
      <c r="M314" s="124"/>
      <c r="N314" s="124"/>
      <c r="O314" s="124"/>
      <c r="P314" s="124"/>
      <c r="Q314" s="124"/>
      <c r="R314" s="123" t="s">
        <v>310</v>
      </c>
      <c r="S314" s="124"/>
      <c r="T314" s="124"/>
      <c r="U314" s="124"/>
      <c r="V314" s="124"/>
      <c r="W314" s="124"/>
      <c r="X314" s="124"/>
      <c r="Y314" s="124"/>
      <c r="Z314" s="124"/>
      <c r="AA314" s="124"/>
      <c r="AB314" s="182" t="s">
        <v>374</v>
      </c>
      <c r="AC314" s="142"/>
      <c r="AD314" s="142"/>
      <c r="AE314" s="142"/>
      <c r="AF314" s="142"/>
      <c r="AG314" s="142"/>
      <c r="AH314" s="142"/>
      <c r="AI314" s="142"/>
      <c r="AJ314" s="456"/>
      <c r="AK314" s="393" t="s">
        <v>374</v>
      </c>
      <c r="AL314" s="394"/>
      <c r="AM314" s="394"/>
      <c r="AN314" s="394"/>
      <c r="AO314" s="394"/>
      <c r="AP314" s="394"/>
      <c r="AQ314" s="394"/>
      <c r="AR314" s="394"/>
      <c r="AS314" s="395"/>
    </row>
    <row r="315" spans="1:45" ht="12.75" customHeight="1" thickBot="1">
      <c r="A315" s="452" t="s">
        <v>262</v>
      </c>
      <c r="B315" s="453"/>
      <c r="C315" s="453"/>
      <c r="D315" s="453"/>
      <c r="E315" s="453"/>
      <c r="F315" s="453"/>
      <c r="G315" s="453"/>
      <c r="H315" s="454"/>
      <c r="I315" s="455"/>
      <c r="J315" s="285"/>
      <c r="K315" s="285"/>
      <c r="L315" s="285"/>
      <c r="M315" s="285"/>
      <c r="N315" s="285"/>
      <c r="O315" s="285"/>
      <c r="P315" s="285"/>
      <c r="Q315" s="285"/>
      <c r="R315" s="455"/>
      <c r="S315" s="285"/>
      <c r="T315" s="285"/>
      <c r="U315" s="285"/>
      <c r="V315" s="285"/>
      <c r="W315" s="285"/>
      <c r="X315" s="285"/>
      <c r="Y315" s="285"/>
      <c r="Z315" s="285"/>
      <c r="AA315" s="285"/>
      <c r="AB315" s="284"/>
      <c r="AC315" s="285"/>
      <c r="AD315" s="285"/>
      <c r="AE315" s="285"/>
      <c r="AF315" s="285"/>
      <c r="AG315" s="285"/>
      <c r="AH315" s="285"/>
      <c r="AI315" s="285"/>
      <c r="AJ315" s="286"/>
      <c r="AK315" s="284"/>
      <c r="AL315" s="285"/>
      <c r="AM315" s="285"/>
      <c r="AN315" s="285"/>
      <c r="AO315" s="285"/>
      <c r="AP315" s="285"/>
      <c r="AQ315" s="285"/>
      <c r="AR315" s="285"/>
      <c r="AS315" s="286"/>
    </row>
    <row r="316" spans="1:45" ht="1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</row>
    <row r="317" spans="1:45" ht="12.75" customHeight="1" hidden="1">
      <c r="A317" s="2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</row>
    <row r="318" spans="1:45" ht="27" customHeight="1">
      <c r="A318" s="408" t="s">
        <v>157</v>
      </c>
      <c r="B318" s="409"/>
      <c r="C318" s="409"/>
      <c r="D318" s="409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409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Q318" s="409"/>
      <c r="AR318" s="409"/>
      <c r="AS318" s="410"/>
    </row>
    <row r="319" spans="1:45" ht="15" customHeight="1">
      <c r="A319" s="299"/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6"/>
    </row>
    <row r="320" spans="1:45" ht="12.75" customHeight="1">
      <c r="A320" s="449" t="s">
        <v>263</v>
      </c>
      <c r="B320" s="409"/>
      <c r="C320" s="409"/>
      <c r="D320" s="409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Q320" s="409"/>
      <c r="AR320" s="409"/>
      <c r="AS320" s="450"/>
    </row>
    <row r="321" spans="1:45" ht="12" customHeight="1" thickBot="1">
      <c r="A321" s="451"/>
      <c r="B321" s="435"/>
      <c r="C321" s="435"/>
      <c r="D321" s="435"/>
      <c r="E321" s="435"/>
      <c r="F321" s="435"/>
      <c r="G321" s="435"/>
      <c r="H321" s="435"/>
      <c r="I321" s="435"/>
      <c r="J321" s="435"/>
      <c r="K321" s="435"/>
      <c r="L321" s="435"/>
      <c r="M321" s="435"/>
      <c r="N321" s="435"/>
      <c r="O321" s="435"/>
      <c r="P321" s="435"/>
      <c r="Q321" s="435"/>
      <c r="R321" s="435"/>
      <c r="S321" s="435"/>
      <c r="T321" s="435"/>
      <c r="U321" s="435"/>
      <c r="V321" s="435"/>
      <c r="W321" s="435"/>
      <c r="X321" s="435"/>
      <c r="Y321" s="435"/>
      <c r="Z321" s="435"/>
      <c r="AA321" s="435"/>
      <c r="AB321" s="435"/>
      <c r="AC321" s="435"/>
      <c r="AD321" s="435"/>
      <c r="AE321" s="435"/>
      <c r="AF321" s="435"/>
      <c r="AG321" s="435"/>
      <c r="AH321" s="435"/>
      <c r="AI321" s="435"/>
      <c r="AJ321" s="435"/>
      <c r="AK321" s="435"/>
      <c r="AL321" s="435"/>
      <c r="AM321" s="435"/>
      <c r="AN321" s="435"/>
      <c r="AO321" s="435"/>
      <c r="AP321" s="435"/>
      <c r="AQ321" s="435"/>
      <c r="AR321" s="435"/>
      <c r="AS321" s="436"/>
    </row>
    <row r="322" spans="1:14" ht="21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45" ht="12.75" customHeight="1">
      <c r="A323" s="305" t="s">
        <v>158</v>
      </c>
      <c r="B323" s="305"/>
      <c r="C323" s="305"/>
      <c r="D323" s="305"/>
      <c r="E323" s="305"/>
      <c r="F323" s="305"/>
      <c r="G323" s="305"/>
      <c r="H323" s="305"/>
      <c r="I323" s="305"/>
      <c r="J323" s="305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  <c r="AJ323" s="305"/>
      <c r="AK323" s="305"/>
      <c r="AL323" s="305"/>
      <c r="AM323" s="305"/>
      <c r="AN323" s="305"/>
      <c r="AO323" s="305"/>
      <c r="AP323" s="305"/>
      <c r="AQ323" s="305"/>
      <c r="AR323" s="305"/>
      <c r="AS323" s="305"/>
    </row>
    <row r="324" spans="1:14" ht="12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45" ht="12.75" customHeight="1">
      <c r="A325" s="397" t="s">
        <v>389</v>
      </c>
      <c r="B325" s="397"/>
      <c r="C325" s="397"/>
      <c r="D325" s="397"/>
      <c r="E325" s="397"/>
      <c r="F325" s="397"/>
      <c r="G325" s="397"/>
      <c r="H325" s="397"/>
      <c r="I325" s="397"/>
      <c r="J325" s="397"/>
      <c r="K325" s="397"/>
      <c r="L325" s="397"/>
      <c r="M325" s="397"/>
      <c r="N325" s="397"/>
      <c r="O325" s="398"/>
      <c r="P325" s="398"/>
      <c r="Q325" s="398"/>
      <c r="R325" s="398"/>
      <c r="S325" s="398"/>
      <c r="T325" s="398"/>
      <c r="U325" s="398"/>
      <c r="V325" s="396"/>
      <c r="W325" s="396"/>
      <c r="X325" s="396"/>
      <c r="Y325" s="396"/>
      <c r="Z325" s="399" t="s">
        <v>373</v>
      </c>
      <c r="AA325" s="399"/>
      <c r="AB325" s="399"/>
      <c r="AC325" s="399"/>
      <c r="AD325" s="399"/>
      <c r="AE325" s="399"/>
      <c r="AF325" s="399"/>
      <c r="AG325" s="399"/>
      <c r="AH325" s="399"/>
      <c r="AI325" s="399"/>
      <c r="AJ325" s="399"/>
      <c r="AK325" s="399"/>
      <c r="AL325" s="396"/>
      <c r="AM325" s="396"/>
      <c r="AN325" s="396"/>
      <c r="AO325" s="396"/>
      <c r="AP325" s="396"/>
      <c r="AQ325" s="396"/>
      <c r="AR325" s="396"/>
      <c r="AS325" s="396"/>
    </row>
    <row r="326" spans="1:45" ht="12.75">
      <c r="A326" s="405"/>
      <c r="B326" s="405"/>
      <c r="C326" s="405"/>
      <c r="D326" s="405"/>
      <c r="E326" s="405"/>
      <c r="F326" s="405"/>
      <c r="G326" s="405"/>
      <c r="H326" s="405"/>
      <c r="I326" s="405"/>
      <c r="J326" s="405"/>
      <c r="K326" s="405"/>
      <c r="L326" s="405"/>
      <c r="M326" s="405"/>
      <c r="N326" s="405"/>
      <c r="O326" s="406"/>
      <c r="P326" s="406"/>
      <c r="Q326" s="406"/>
      <c r="R326" s="406"/>
      <c r="S326" s="406"/>
      <c r="T326" s="406"/>
      <c r="U326" s="406"/>
      <c r="V326" s="407"/>
      <c r="W326" s="407"/>
      <c r="X326" s="407"/>
      <c r="Y326" s="407"/>
      <c r="Z326" s="406"/>
      <c r="AA326" s="406"/>
      <c r="AB326" s="406"/>
      <c r="AC326" s="406"/>
      <c r="AD326" s="406"/>
      <c r="AE326" s="406"/>
      <c r="AF326" s="406"/>
      <c r="AG326" s="406"/>
      <c r="AH326" s="406"/>
      <c r="AI326" s="406"/>
      <c r="AJ326" s="406"/>
      <c r="AK326" s="406"/>
      <c r="AL326" s="396"/>
      <c r="AM326" s="396"/>
      <c r="AN326" s="396"/>
      <c r="AO326" s="396"/>
      <c r="AP326" s="396"/>
      <c r="AQ326" s="396"/>
      <c r="AR326" s="396"/>
      <c r="AS326" s="396"/>
    </row>
  </sheetData>
  <sheetProtection/>
  <mergeCells count="1668">
    <mergeCell ref="BP90:BR90"/>
    <mergeCell ref="AA118:AC118"/>
    <mergeCell ref="AH131:AK131"/>
    <mergeCell ref="R130:U130"/>
    <mergeCell ref="AE118:AG118"/>
    <mergeCell ref="Z130:AC130"/>
    <mergeCell ref="AH119:AK119"/>
    <mergeCell ref="AL123:AO123"/>
    <mergeCell ref="AH129:AK129"/>
    <mergeCell ref="AD123:AG123"/>
    <mergeCell ref="BD90:BF90"/>
    <mergeCell ref="BH90:BJ90"/>
    <mergeCell ref="AD133:AG133"/>
    <mergeCell ref="R134:U134"/>
    <mergeCell ref="O134:Q134"/>
    <mergeCell ref="AH124:AK124"/>
    <mergeCell ref="Z127:AC127"/>
    <mergeCell ref="O126:Q126"/>
    <mergeCell ref="AL132:AO132"/>
    <mergeCell ref="A179:AS179"/>
    <mergeCell ref="Z132:AC132"/>
    <mergeCell ref="AD132:AG132"/>
    <mergeCell ref="AH132:AK132"/>
    <mergeCell ref="A178:AS178"/>
    <mergeCell ref="AJ160:AS160"/>
    <mergeCell ref="AH134:AK134"/>
    <mergeCell ref="O133:Q133"/>
    <mergeCell ref="R133:U133"/>
    <mergeCell ref="AP172:AS172"/>
    <mergeCell ref="J193:N193"/>
    <mergeCell ref="O191:S191"/>
    <mergeCell ref="T191:AF191"/>
    <mergeCell ref="J197:O197"/>
    <mergeCell ref="V196:AA196"/>
    <mergeCell ref="V197:AA197"/>
    <mergeCell ref="P197:U197"/>
    <mergeCell ref="A314:H314"/>
    <mergeCell ref="I313:Q313"/>
    <mergeCell ref="AK310:AS310"/>
    <mergeCell ref="AO305:AS305"/>
    <mergeCell ref="AP171:AS171"/>
    <mergeCell ref="AL172:AO172"/>
    <mergeCell ref="A201:AS201"/>
    <mergeCell ref="N202:U202"/>
    <mergeCell ref="N203:U203"/>
    <mergeCell ref="A193:I193"/>
    <mergeCell ref="A312:H312"/>
    <mergeCell ref="AK312:AS312"/>
    <mergeCell ref="AN196:AS196"/>
    <mergeCell ref="AO302:AS302"/>
    <mergeCell ref="A309:H309"/>
    <mergeCell ref="R313:AA313"/>
    <mergeCell ref="V198:AA198"/>
    <mergeCell ref="J198:O198"/>
    <mergeCell ref="A198:I198"/>
    <mergeCell ref="P198:U198"/>
    <mergeCell ref="AK314:AS314"/>
    <mergeCell ref="AK311:AS311"/>
    <mergeCell ref="AB311:AJ311"/>
    <mergeCell ref="R312:AA312"/>
    <mergeCell ref="AH198:AM198"/>
    <mergeCell ref="AB196:AG196"/>
    <mergeCell ref="Y234:AE234"/>
    <mergeCell ref="AN198:AS198"/>
    <mergeCell ref="AN197:AS197"/>
    <mergeCell ref="Y240:AE240"/>
    <mergeCell ref="H303:L303"/>
    <mergeCell ref="AK313:AS313"/>
    <mergeCell ref="A320:AS320"/>
    <mergeCell ref="A321:AS321"/>
    <mergeCell ref="A315:H315"/>
    <mergeCell ref="I315:Q315"/>
    <mergeCell ref="R315:AA315"/>
    <mergeCell ref="I314:Q314"/>
    <mergeCell ref="R314:AA314"/>
    <mergeCell ref="AB314:AJ314"/>
    <mergeCell ref="I309:Q309"/>
    <mergeCell ref="R309:AA309"/>
    <mergeCell ref="AB309:AJ309"/>
    <mergeCell ref="AK309:AS309"/>
    <mergeCell ref="A236:M236"/>
    <mergeCell ref="D301:G302"/>
    <mergeCell ref="H301:L302"/>
    <mergeCell ref="H304:L304"/>
    <mergeCell ref="D303:G303"/>
    <mergeCell ref="D304:G304"/>
    <mergeCell ref="N219:Q219"/>
    <mergeCell ref="N227:Q227"/>
    <mergeCell ref="O193:S193"/>
    <mergeCell ref="A197:I197"/>
    <mergeCell ref="AB197:AG197"/>
    <mergeCell ref="J196:O196"/>
    <mergeCell ref="N216:Q216"/>
    <mergeCell ref="N217:Q217"/>
    <mergeCell ref="A212:AS212"/>
    <mergeCell ref="AG193:AS193"/>
    <mergeCell ref="N229:Q229"/>
    <mergeCell ref="N230:Q230"/>
    <mergeCell ref="A187:AS187"/>
    <mergeCell ref="R131:U131"/>
    <mergeCell ref="AN199:AS199"/>
    <mergeCell ref="A204:M204"/>
    <mergeCell ref="A184:AS184"/>
    <mergeCell ref="A183:AS183"/>
    <mergeCell ref="A185:AS185"/>
    <mergeCell ref="N218:Q218"/>
    <mergeCell ref="A311:H311"/>
    <mergeCell ref="I311:Q311"/>
    <mergeCell ref="R311:AA311"/>
    <mergeCell ref="R241:X241"/>
    <mergeCell ref="R238:X238"/>
    <mergeCell ref="AH133:AK133"/>
    <mergeCell ref="A241:M241"/>
    <mergeCell ref="A238:M238"/>
    <mergeCell ref="A239:M239"/>
    <mergeCell ref="N228:Q228"/>
    <mergeCell ref="AL55:AO55"/>
    <mergeCell ref="AL58:AO58"/>
    <mergeCell ref="AD56:AG56"/>
    <mergeCell ref="AH56:AK56"/>
    <mergeCell ref="AD57:AG57"/>
    <mergeCell ref="AL56:AO56"/>
    <mergeCell ref="AH57:AK57"/>
    <mergeCell ref="AL57:AO57"/>
    <mergeCell ref="Y239:AE239"/>
    <mergeCell ref="Y238:AE238"/>
    <mergeCell ref="Y235:AE235"/>
    <mergeCell ref="AF235:AL235"/>
    <mergeCell ref="AF236:AL236"/>
    <mergeCell ref="Y237:AE237"/>
    <mergeCell ref="AF237:AL237"/>
    <mergeCell ref="AF239:AL239"/>
    <mergeCell ref="A237:M237"/>
    <mergeCell ref="N237:Q237"/>
    <mergeCell ref="A216:M216"/>
    <mergeCell ref="A232:M232"/>
    <mergeCell ref="A217:M217"/>
    <mergeCell ref="A230:M230"/>
    <mergeCell ref="A231:M231"/>
    <mergeCell ref="A224:M224"/>
    <mergeCell ref="A218:M218"/>
    <mergeCell ref="A219:M219"/>
    <mergeCell ref="A220:M220"/>
    <mergeCell ref="A221:M221"/>
    <mergeCell ref="A225:M225"/>
    <mergeCell ref="A226:M226"/>
    <mergeCell ref="A227:M227"/>
    <mergeCell ref="A215:M215"/>
    <mergeCell ref="A195:AS195"/>
    <mergeCell ref="N214:Q214"/>
    <mergeCell ref="A213:M213"/>
    <mergeCell ref="A214:M214"/>
    <mergeCell ref="N210:U210"/>
    <mergeCell ref="A210:M210"/>
    <mergeCell ref="R214:X214"/>
    <mergeCell ref="AH196:AM196"/>
    <mergeCell ref="P196:U196"/>
    <mergeCell ref="AL202:AS202"/>
    <mergeCell ref="AG191:AS191"/>
    <mergeCell ref="AF213:AL213"/>
    <mergeCell ref="R213:X213"/>
    <mergeCell ref="V210:AC210"/>
    <mergeCell ref="AD210:AK210"/>
    <mergeCell ref="AD209:AK209"/>
    <mergeCell ref="AL210:AS210"/>
    <mergeCell ref="V209:AC209"/>
    <mergeCell ref="AD120:AG120"/>
    <mergeCell ref="V202:AC202"/>
    <mergeCell ref="O128:Q128"/>
    <mergeCell ref="A209:M209"/>
    <mergeCell ref="A207:M207"/>
    <mergeCell ref="A208:M208"/>
    <mergeCell ref="J199:O199"/>
    <mergeCell ref="A182:AS182"/>
    <mergeCell ref="A181:AS181"/>
    <mergeCell ref="A196:I196"/>
    <mergeCell ref="AH125:AK125"/>
    <mergeCell ref="AD121:AG121"/>
    <mergeCell ref="AH122:AK122"/>
    <mergeCell ref="AD126:AG126"/>
    <mergeCell ref="AD122:AG122"/>
    <mergeCell ref="AD124:AG124"/>
    <mergeCell ref="AD125:AG125"/>
    <mergeCell ref="X4:AL4"/>
    <mergeCell ref="X5:AK5"/>
    <mergeCell ref="AH73:AK73"/>
    <mergeCell ref="AH77:AK77"/>
    <mergeCell ref="AL48:AO48"/>
    <mergeCell ref="AH58:AK58"/>
    <mergeCell ref="AD23:AG23"/>
    <mergeCell ref="AD24:AG24"/>
    <mergeCell ref="AL77:AO77"/>
    <mergeCell ref="AH62:AK62"/>
    <mergeCell ref="AP326:AS326"/>
    <mergeCell ref="A319:AS319"/>
    <mergeCell ref="Y271:AE272"/>
    <mergeCell ref="AF271:AL272"/>
    <mergeCell ref="R285:X286"/>
    <mergeCell ref="Y285:AE286"/>
    <mergeCell ref="A307:AS307"/>
    <mergeCell ref="A308:H308"/>
    <mergeCell ref="R276:X277"/>
    <mergeCell ref="A304:C304"/>
    <mergeCell ref="A326:N326"/>
    <mergeCell ref="O326:U326"/>
    <mergeCell ref="V326:Y326"/>
    <mergeCell ref="Z326:AK326"/>
    <mergeCell ref="A313:H313"/>
    <mergeCell ref="AL326:AO326"/>
    <mergeCell ref="A323:AS323"/>
    <mergeCell ref="A318:AS318"/>
    <mergeCell ref="AK315:AS315"/>
    <mergeCell ref="AB313:AJ313"/>
    <mergeCell ref="AP325:AS325"/>
    <mergeCell ref="A48:N48"/>
    <mergeCell ref="R48:U48"/>
    <mergeCell ref="V48:Y48"/>
    <mergeCell ref="Z48:AC48"/>
    <mergeCell ref="AD48:AG48"/>
    <mergeCell ref="W301:AS301"/>
    <mergeCell ref="A301:C302"/>
    <mergeCell ref="Y276:AE277"/>
    <mergeCell ref="Z86:AC86"/>
    <mergeCell ref="A305:Q305"/>
    <mergeCell ref="A303:C303"/>
    <mergeCell ref="AL325:AO325"/>
    <mergeCell ref="A325:N325"/>
    <mergeCell ref="O325:U325"/>
    <mergeCell ref="V325:Y325"/>
    <mergeCell ref="Z325:AK325"/>
    <mergeCell ref="AB305:AE305"/>
    <mergeCell ref="AO304:AS304"/>
    <mergeCell ref="AO303:AS303"/>
    <mergeCell ref="W305:AA305"/>
    <mergeCell ref="R303:V303"/>
    <mergeCell ref="R304:V304"/>
    <mergeCell ref="R301:V302"/>
    <mergeCell ref="W302:AA302"/>
    <mergeCell ref="R305:V305"/>
    <mergeCell ref="A297:M297"/>
    <mergeCell ref="N297:Q297"/>
    <mergeCell ref="AB303:AE303"/>
    <mergeCell ref="AB304:AE304"/>
    <mergeCell ref="AB302:AE302"/>
    <mergeCell ref="W303:AA303"/>
    <mergeCell ref="W304:AA304"/>
    <mergeCell ref="M303:Q303"/>
    <mergeCell ref="M304:Q304"/>
    <mergeCell ref="A300:AS300"/>
    <mergeCell ref="M301:Q302"/>
    <mergeCell ref="N298:Q298"/>
    <mergeCell ref="R291:X291"/>
    <mergeCell ref="R289:X289"/>
    <mergeCell ref="AK303:AN303"/>
    <mergeCell ref="AK304:AN304"/>
    <mergeCell ref="A298:M298"/>
    <mergeCell ref="A294:M294"/>
    <mergeCell ref="A295:M295"/>
    <mergeCell ref="A296:M296"/>
    <mergeCell ref="A277:M277"/>
    <mergeCell ref="A278:M278"/>
    <mergeCell ref="A279:M279"/>
    <mergeCell ref="A280:M280"/>
    <mergeCell ref="A291:M291"/>
    <mergeCell ref="A288:M288"/>
    <mergeCell ref="A289:M289"/>
    <mergeCell ref="A290:M290"/>
    <mergeCell ref="A285:M285"/>
    <mergeCell ref="A286:M286"/>
    <mergeCell ref="AK305:AN305"/>
    <mergeCell ref="AF302:AJ302"/>
    <mergeCell ref="AF303:AJ303"/>
    <mergeCell ref="AF304:AJ304"/>
    <mergeCell ref="AF305:AJ305"/>
    <mergeCell ref="AK302:AN302"/>
    <mergeCell ref="A292:M292"/>
    <mergeCell ref="A293:M293"/>
    <mergeCell ref="A268:M268"/>
    <mergeCell ref="A263:M263"/>
    <mergeCell ref="A281:M281"/>
    <mergeCell ref="A282:M282"/>
    <mergeCell ref="A283:M283"/>
    <mergeCell ref="A287:M287"/>
    <mergeCell ref="A274:M274"/>
    <mergeCell ref="A275:M275"/>
    <mergeCell ref="A276:M276"/>
    <mergeCell ref="A284:M284"/>
    <mergeCell ref="A259:M259"/>
    <mergeCell ref="A247:M247"/>
    <mergeCell ref="A270:M270"/>
    <mergeCell ref="A271:M271"/>
    <mergeCell ref="A272:M272"/>
    <mergeCell ref="A273:M273"/>
    <mergeCell ref="A260:M260"/>
    <mergeCell ref="A261:M261"/>
    <mergeCell ref="A262:M262"/>
    <mergeCell ref="A267:M267"/>
    <mergeCell ref="A228:M228"/>
    <mergeCell ref="A235:M235"/>
    <mergeCell ref="A264:M264"/>
    <mergeCell ref="A265:M265"/>
    <mergeCell ref="A266:M266"/>
    <mergeCell ref="A240:M240"/>
    <mergeCell ref="A255:M255"/>
    <mergeCell ref="A256:M256"/>
    <mergeCell ref="A257:M257"/>
    <mergeCell ref="A258:M258"/>
    <mergeCell ref="N280:Q280"/>
    <mergeCell ref="N281:Q281"/>
    <mergeCell ref="A254:M254"/>
    <mergeCell ref="A222:M222"/>
    <mergeCell ref="A223:M223"/>
    <mergeCell ref="A242:M242"/>
    <mergeCell ref="A243:M243"/>
    <mergeCell ref="A244:M244"/>
    <mergeCell ref="A245:M245"/>
    <mergeCell ref="A229:M229"/>
    <mergeCell ref="N295:Q295"/>
    <mergeCell ref="N296:Q296"/>
    <mergeCell ref="N290:Q290"/>
    <mergeCell ref="N291:Q291"/>
    <mergeCell ref="N285:Q285"/>
    <mergeCell ref="N294:Q294"/>
    <mergeCell ref="N293:Q293"/>
    <mergeCell ref="N282:Q282"/>
    <mergeCell ref="N276:Q276"/>
    <mergeCell ref="N292:Q292"/>
    <mergeCell ref="N286:Q286"/>
    <mergeCell ref="N287:Q287"/>
    <mergeCell ref="N277:Q277"/>
    <mergeCell ref="N289:Q289"/>
    <mergeCell ref="N283:Q283"/>
    <mergeCell ref="N284:Q284"/>
    <mergeCell ref="N278:Q278"/>
    <mergeCell ref="N275:Q275"/>
    <mergeCell ref="N262:Q262"/>
    <mergeCell ref="N256:Q256"/>
    <mergeCell ref="N257:Q257"/>
    <mergeCell ref="N272:Q272"/>
    <mergeCell ref="N263:Q263"/>
    <mergeCell ref="N264:Q264"/>
    <mergeCell ref="N265:Q265"/>
    <mergeCell ref="N273:Q273"/>
    <mergeCell ref="N268:Q268"/>
    <mergeCell ref="A251:M251"/>
    <mergeCell ref="A252:M252"/>
    <mergeCell ref="A253:M253"/>
    <mergeCell ref="N288:Q288"/>
    <mergeCell ref="N279:Q279"/>
    <mergeCell ref="N270:Q270"/>
    <mergeCell ref="N271:Q271"/>
    <mergeCell ref="N274:Q274"/>
    <mergeCell ref="N260:Q260"/>
    <mergeCell ref="N261:Q261"/>
    <mergeCell ref="N244:Q244"/>
    <mergeCell ref="N253:Q253"/>
    <mergeCell ref="N254:Q254"/>
    <mergeCell ref="N255:Q255"/>
    <mergeCell ref="N266:Q266"/>
    <mergeCell ref="N267:Q267"/>
    <mergeCell ref="N239:Q239"/>
    <mergeCell ref="N241:Q241"/>
    <mergeCell ref="N240:Q240"/>
    <mergeCell ref="N232:Q232"/>
    <mergeCell ref="N251:Q251"/>
    <mergeCell ref="N252:Q252"/>
    <mergeCell ref="N247:Q247"/>
    <mergeCell ref="N235:Q235"/>
    <mergeCell ref="N236:Q236"/>
    <mergeCell ref="N238:Q238"/>
    <mergeCell ref="R287:X287"/>
    <mergeCell ref="N220:Q220"/>
    <mergeCell ref="N221:Q221"/>
    <mergeCell ref="N222:Q222"/>
    <mergeCell ref="N223:Q223"/>
    <mergeCell ref="N245:Q245"/>
    <mergeCell ref="N258:Q258"/>
    <mergeCell ref="N231:Q231"/>
    <mergeCell ref="N242:Q242"/>
    <mergeCell ref="N259:Q259"/>
    <mergeCell ref="R273:X273"/>
    <mergeCell ref="R274:X274"/>
    <mergeCell ref="R278:X278"/>
    <mergeCell ref="R283:X283"/>
    <mergeCell ref="R284:X284"/>
    <mergeCell ref="R282:X282"/>
    <mergeCell ref="R280:X280"/>
    <mergeCell ref="R281:X281"/>
    <mergeCell ref="R265:X265"/>
    <mergeCell ref="R266:X266"/>
    <mergeCell ref="R267:X267"/>
    <mergeCell ref="R268:X268"/>
    <mergeCell ref="R254:X254"/>
    <mergeCell ref="R263:X263"/>
    <mergeCell ref="R264:X264"/>
    <mergeCell ref="R257:X257"/>
    <mergeCell ref="R258:X258"/>
    <mergeCell ref="R259:X259"/>
    <mergeCell ref="R298:X298"/>
    <mergeCell ref="R292:X292"/>
    <mergeCell ref="R293:X293"/>
    <mergeCell ref="R294:X294"/>
    <mergeCell ref="R295:X295"/>
    <mergeCell ref="R275:X275"/>
    <mergeCell ref="R279:X279"/>
    <mergeCell ref="R288:X288"/>
    <mergeCell ref="R296:X296"/>
    <mergeCell ref="R297:X297"/>
    <mergeCell ref="R260:X260"/>
    <mergeCell ref="R261:X261"/>
    <mergeCell ref="R262:X262"/>
    <mergeCell ref="Y298:AE298"/>
    <mergeCell ref="Y295:AE295"/>
    <mergeCell ref="Y296:AE296"/>
    <mergeCell ref="Y297:AE297"/>
    <mergeCell ref="Y290:AE290"/>
    <mergeCell ref="R270:X270"/>
    <mergeCell ref="R271:X272"/>
    <mergeCell ref="Y294:AE294"/>
    <mergeCell ref="Y291:AE291"/>
    <mergeCell ref="Y292:AE292"/>
    <mergeCell ref="Y293:AE293"/>
    <mergeCell ref="Y289:AE289"/>
    <mergeCell ref="R290:X290"/>
    <mergeCell ref="Y288:AE288"/>
    <mergeCell ref="Y278:AE278"/>
    <mergeCell ref="R255:X255"/>
    <mergeCell ref="R251:X251"/>
    <mergeCell ref="Y256:AE256"/>
    <mergeCell ref="R256:X256"/>
    <mergeCell ref="Y253:AE253"/>
    <mergeCell ref="Y254:AE254"/>
    <mergeCell ref="R253:X253"/>
    <mergeCell ref="Y257:AE257"/>
    <mergeCell ref="Y258:AE258"/>
    <mergeCell ref="Y267:AE267"/>
    <mergeCell ref="R226:X226"/>
    <mergeCell ref="R227:X227"/>
    <mergeCell ref="R228:X228"/>
    <mergeCell ref="R229:X229"/>
    <mergeCell ref="R245:X245"/>
    <mergeCell ref="R239:X239"/>
    <mergeCell ref="Y264:AE264"/>
    <mergeCell ref="Y242:AE242"/>
    <mergeCell ref="Y279:AE279"/>
    <mergeCell ref="Y280:AE280"/>
    <mergeCell ref="Y284:AE284"/>
    <mergeCell ref="Y281:AE281"/>
    <mergeCell ref="Y282:AE282"/>
    <mergeCell ref="Y283:AE283"/>
    <mergeCell ref="Y287:AE287"/>
    <mergeCell ref="Y259:AE259"/>
    <mergeCell ref="Y260:AE260"/>
    <mergeCell ref="Y261:AE261"/>
    <mergeCell ref="Y262:AE262"/>
    <mergeCell ref="Y268:AE268"/>
    <mergeCell ref="Y263:AE263"/>
    <mergeCell ref="Y265:AE265"/>
    <mergeCell ref="Y266:AE266"/>
    <mergeCell ref="Y274:AE274"/>
    <mergeCell ref="AF296:AL296"/>
    <mergeCell ref="AF292:AL292"/>
    <mergeCell ref="AF293:AL293"/>
    <mergeCell ref="AF289:AL289"/>
    <mergeCell ref="AF290:AL290"/>
    <mergeCell ref="AF270:AL270"/>
    <mergeCell ref="AF283:AL283"/>
    <mergeCell ref="AF291:AL291"/>
    <mergeCell ref="AF294:AL294"/>
    <mergeCell ref="AF295:AL295"/>
    <mergeCell ref="Y275:AE275"/>
    <mergeCell ref="Y270:AE270"/>
    <mergeCell ref="Y273:AE273"/>
    <mergeCell ref="AF281:AL281"/>
    <mergeCell ref="AF276:AL277"/>
    <mergeCell ref="AF297:AL297"/>
    <mergeCell ref="AF287:AL287"/>
    <mergeCell ref="AF288:AL288"/>
    <mergeCell ref="AF285:AL286"/>
    <mergeCell ref="AF278:AL278"/>
    <mergeCell ref="AF298:AL298"/>
    <mergeCell ref="Y213:AE213"/>
    <mergeCell ref="Y214:AE214"/>
    <mergeCell ref="Y215:AE215"/>
    <mergeCell ref="Y216:AE216"/>
    <mergeCell ref="Y217:AE217"/>
    <mergeCell ref="AF282:AL282"/>
    <mergeCell ref="AF265:AL265"/>
    <mergeCell ref="AF266:AL266"/>
    <mergeCell ref="AF273:AL273"/>
    <mergeCell ref="AF268:AL268"/>
    <mergeCell ref="AF263:AL263"/>
    <mergeCell ref="AF264:AL264"/>
    <mergeCell ref="AF279:AL279"/>
    <mergeCell ref="AF280:AL280"/>
    <mergeCell ref="AF284:AL284"/>
    <mergeCell ref="AF269:AL269"/>
    <mergeCell ref="AF274:AL274"/>
    <mergeCell ref="AF275:AL275"/>
    <mergeCell ref="AF259:AL259"/>
    <mergeCell ref="AF254:AL254"/>
    <mergeCell ref="AF260:AL260"/>
    <mergeCell ref="AF261:AL261"/>
    <mergeCell ref="AF262:AL262"/>
    <mergeCell ref="AF267:AL267"/>
    <mergeCell ref="AF255:AL255"/>
    <mergeCell ref="AF256:AL256"/>
    <mergeCell ref="AF257:AL257"/>
    <mergeCell ref="AF258:AL258"/>
    <mergeCell ref="AF249:AL249"/>
    <mergeCell ref="AF219:AL219"/>
    <mergeCell ref="AF216:AL216"/>
    <mergeCell ref="AF238:AL238"/>
    <mergeCell ref="Y251:AE251"/>
    <mergeCell ref="Y228:AE228"/>
    <mergeCell ref="Y229:AE229"/>
    <mergeCell ref="Y236:AE236"/>
    <mergeCell ref="AF220:AL220"/>
    <mergeCell ref="AF240:AL240"/>
    <mergeCell ref="AF226:AL226"/>
    <mergeCell ref="AF218:AL218"/>
    <mergeCell ref="Y252:AE252"/>
    <mergeCell ref="R240:X240"/>
    <mergeCell ref="Y220:AE220"/>
    <mergeCell ref="Y221:AE221"/>
    <mergeCell ref="Y218:AE218"/>
    <mergeCell ref="R247:X247"/>
    <mergeCell ref="AF252:AL252"/>
    <mergeCell ref="AF243:AL243"/>
    <mergeCell ref="R220:X220"/>
    <mergeCell ref="AF253:AL253"/>
    <mergeCell ref="R230:X230"/>
    <mergeCell ref="R231:X231"/>
    <mergeCell ref="R242:X242"/>
    <mergeCell ref="R243:X243"/>
    <mergeCell ref="R244:X244"/>
    <mergeCell ref="R236:X236"/>
    <mergeCell ref="R252:X252"/>
    <mergeCell ref="AF225:AL225"/>
    <mergeCell ref="AF251:AL251"/>
    <mergeCell ref="R223:X223"/>
    <mergeCell ref="R224:X224"/>
    <mergeCell ref="R225:X225"/>
    <mergeCell ref="N224:Q224"/>
    <mergeCell ref="N225:Q225"/>
    <mergeCell ref="N226:Q226"/>
    <mergeCell ref="N243:Q243"/>
    <mergeCell ref="AF227:AL227"/>
    <mergeCell ref="R235:X235"/>
    <mergeCell ref="N215:Q215"/>
    <mergeCell ref="N213:Q213"/>
    <mergeCell ref="R218:X218"/>
    <mergeCell ref="AL208:AS208"/>
    <mergeCell ref="AL209:AS209"/>
    <mergeCell ref="AD208:AK208"/>
    <mergeCell ref="V208:AC208"/>
    <mergeCell ref="N209:U209"/>
    <mergeCell ref="AL204:AS204"/>
    <mergeCell ref="AL203:AS203"/>
    <mergeCell ref="V206:AC206"/>
    <mergeCell ref="N206:U206"/>
    <mergeCell ref="AD204:AK204"/>
    <mergeCell ref="N208:U208"/>
    <mergeCell ref="AL207:AS207"/>
    <mergeCell ref="N205:U205"/>
    <mergeCell ref="V205:AC205"/>
    <mergeCell ref="AD207:AK207"/>
    <mergeCell ref="P199:U199"/>
    <mergeCell ref="Y219:AE219"/>
    <mergeCell ref="A206:M206"/>
    <mergeCell ref="A205:M205"/>
    <mergeCell ref="AD206:AK206"/>
    <mergeCell ref="R217:X217"/>
    <mergeCell ref="R219:X219"/>
    <mergeCell ref="N207:U207"/>
    <mergeCell ref="V203:AC203"/>
    <mergeCell ref="R215:X215"/>
    <mergeCell ref="AF245:AL245"/>
    <mergeCell ref="Y243:AE243"/>
    <mergeCell ref="Y244:AE244"/>
    <mergeCell ref="Y245:AE245"/>
    <mergeCell ref="R222:X222"/>
    <mergeCell ref="AH199:AM199"/>
    <mergeCell ref="AF221:AL221"/>
    <mergeCell ref="AF214:AL214"/>
    <mergeCell ref="N204:U204"/>
    <mergeCell ref="AD203:AK203"/>
    <mergeCell ref="R237:X237"/>
    <mergeCell ref="O172:U172"/>
    <mergeCell ref="V172:Y172"/>
    <mergeCell ref="Y222:AE222"/>
    <mergeCell ref="Y223:AE223"/>
    <mergeCell ref="Y226:AE226"/>
    <mergeCell ref="T193:AF193"/>
    <mergeCell ref="AF229:AL229"/>
    <mergeCell ref="R221:X221"/>
    <mergeCell ref="AH197:AM197"/>
    <mergeCell ref="AL205:AS205"/>
    <mergeCell ref="O190:S190"/>
    <mergeCell ref="A191:I191"/>
    <mergeCell ref="J191:N191"/>
    <mergeCell ref="O192:S192"/>
    <mergeCell ref="T192:AF192"/>
    <mergeCell ref="V204:AC204"/>
    <mergeCell ref="AB198:AG198"/>
    <mergeCell ref="A199:I199"/>
    <mergeCell ref="V199:AA199"/>
    <mergeCell ref="Y241:AE241"/>
    <mergeCell ref="AF228:AL228"/>
    <mergeCell ref="AL206:AS206"/>
    <mergeCell ref="AD205:AK205"/>
    <mergeCell ref="V207:AC207"/>
    <mergeCell ref="Y232:AE232"/>
    <mergeCell ref="Y230:AE230"/>
    <mergeCell ref="R216:X216"/>
    <mergeCell ref="AF215:AL215"/>
    <mergeCell ref="AF217:AL217"/>
    <mergeCell ref="J190:N190"/>
    <mergeCell ref="AF224:AL224"/>
    <mergeCell ref="AB199:AG199"/>
    <mergeCell ref="AF222:AL222"/>
    <mergeCell ref="AL171:AO171"/>
    <mergeCell ref="A176:AS176"/>
    <mergeCell ref="A172:N172"/>
    <mergeCell ref="A202:M202"/>
    <mergeCell ref="A203:M203"/>
    <mergeCell ref="AD202:AK202"/>
    <mergeCell ref="A177:AS177"/>
    <mergeCell ref="Z172:AK172"/>
    <mergeCell ref="X168:Z168"/>
    <mergeCell ref="X169:Z169"/>
    <mergeCell ref="O171:U171"/>
    <mergeCell ref="V171:Y171"/>
    <mergeCell ref="Z171:AK171"/>
    <mergeCell ref="A171:N171"/>
    <mergeCell ref="AH137:AK137"/>
    <mergeCell ref="R168:T168"/>
    <mergeCell ref="R169:T169"/>
    <mergeCell ref="U165:W165"/>
    <mergeCell ref="AL140:AO140"/>
    <mergeCell ref="AL141:AO141"/>
    <mergeCell ref="AJ169:AS169"/>
    <mergeCell ref="AG169:AI169"/>
    <mergeCell ref="AD153:AG153"/>
    <mergeCell ref="AG168:AI168"/>
    <mergeCell ref="AJ168:AS168"/>
    <mergeCell ref="AP141:AS141"/>
    <mergeCell ref="AP155:AS155"/>
    <mergeCell ref="AD157:AG157"/>
    <mergeCell ref="AH141:AK141"/>
    <mergeCell ref="Z155:AK155"/>
    <mergeCell ref="AD151:AG151"/>
    <mergeCell ref="AA168:AC168"/>
    <mergeCell ref="AD168:AF168"/>
    <mergeCell ref="AD163:AF163"/>
    <mergeCell ref="AG163:AI163"/>
    <mergeCell ref="AD67:AG67"/>
    <mergeCell ref="AH68:AK68"/>
    <mergeCell ref="AD75:AG75"/>
    <mergeCell ref="AL134:AO134"/>
    <mergeCell ref="AL124:AO124"/>
    <mergeCell ref="AL125:AO125"/>
    <mergeCell ref="AL126:AO126"/>
    <mergeCell ref="AH115:AK115"/>
    <mergeCell ref="AH63:AK63"/>
    <mergeCell ref="AD27:AG27"/>
    <mergeCell ref="AH48:AK48"/>
    <mergeCell ref="AH75:AK75"/>
    <mergeCell ref="AH60:AK60"/>
    <mergeCell ref="AH51:AK51"/>
    <mergeCell ref="AH55:AK55"/>
    <mergeCell ref="AD71:AG71"/>
    <mergeCell ref="AL67:AO67"/>
    <mergeCell ref="AD58:AG58"/>
    <mergeCell ref="AD60:AG60"/>
    <mergeCell ref="AL127:AO127"/>
    <mergeCell ref="AL135:AO135"/>
    <mergeCell ref="AH111:AK111"/>
    <mergeCell ref="AH126:AK126"/>
    <mergeCell ref="AH120:AK120"/>
    <mergeCell ref="AD86:AG86"/>
    <mergeCell ref="AH70:AK70"/>
    <mergeCell ref="AH71:AK71"/>
    <mergeCell ref="AL71:AO71"/>
    <mergeCell ref="AL79:AO79"/>
    <mergeCell ref="AH66:AK66"/>
    <mergeCell ref="AH67:AK67"/>
    <mergeCell ref="AH74:AK74"/>
    <mergeCell ref="AP74:AS74"/>
    <mergeCell ref="AD112:AG112"/>
    <mergeCell ref="AD76:AG76"/>
    <mergeCell ref="AH69:AK69"/>
    <mergeCell ref="AD69:AG69"/>
    <mergeCell ref="AH86:AK86"/>
    <mergeCell ref="AE93:AG93"/>
    <mergeCell ref="AH79:AK79"/>
    <mergeCell ref="AH78:AK78"/>
    <mergeCell ref="AL86:AO86"/>
    <mergeCell ref="AL64:AO64"/>
    <mergeCell ref="AL65:AO65"/>
    <mergeCell ref="AL119:AO119"/>
    <mergeCell ref="AL114:AO114"/>
    <mergeCell ref="AL110:AO110"/>
    <mergeCell ref="AL72:AO72"/>
    <mergeCell ref="AL115:AO115"/>
    <mergeCell ref="AN117:AO117"/>
    <mergeCell ref="AN118:AO118"/>
    <mergeCell ref="AL66:AO66"/>
    <mergeCell ref="AL157:AO157"/>
    <mergeCell ref="AJ161:AS161"/>
    <mergeCell ref="R160:T160"/>
    <mergeCell ref="AD150:AG150"/>
    <mergeCell ref="AD127:AG127"/>
    <mergeCell ref="AD148:AG148"/>
    <mergeCell ref="AH128:AK128"/>
    <mergeCell ref="AH127:AK127"/>
    <mergeCell ref="AL131:AO131"/>
    <mergeCell ref="AP157:AS157"/>
    <mergeCell ref="AL149:AO149"/>
    <mergeCell ref="AH130:AK130"/>
    <mergeCell ref="AH112:AK112"/>
    <mergeCell ref="AM98:AO98"/>
    <mergeCell ref="AL137:AO137"/>
    <mergeCell ref="AH135:AK135"/>
    <mergeCell ref="AL145:AO145"/>
    <mergeCell ref="AL130:AO130"/>
    <mergeCell ref="AL112:AO112"/>
    <mergeCell ref="AL122:AO122"/>
    <mergeCell ref="AH136:AK136"/>
    <mergeCell ref="AH138:AK138"/>
    <mergeCell ref="Z140:AK140"/>
    <mergeCell ref="AL153:AO153"/>
    <mergeCell ref="AH148:AK148"/>
    <mergeCell ref="A143:AS143"/>
    <mergeCell ref="AH150:AK150"/>
    <mergeCell ref="AL148:AO148"/>
    <mergeCell ref="Z151:AC151"/>
    <mergeCell ref="AL150:AO150"/>
    <mergeCell ref="AL139:AO139"/>
    <mergeCell ref="AH123:AK123"/>
    <mergeCell ref="AH121:AK121"/>
    <mergeCell ref="AL133:AO133"/>
    <mergeCell ref="AH50:AK50"/>
    <mergeCell ref="AH113:AK113"/>
    <mergeCell ref="AL129:AO129"/>
    <mergeCell ref="AL136:AO136"/>
    <mergeCell ref="AL121:AO121"/>
    <mergeCell ref="AN116:AO116"/>
    <mergeCell ref="AH44:AK44"/>
    <mergeCell ref="AH45:AK45"/>
    <mergeCell ref="AH46:AK46"/>
    <mergeCell ref="AL128:AO128"/>
    <mergeCell ref="AL120:AO120"/>
    <mergeCell ref="AL111:AO111"/>
    <mergeCell ref="AH49:AK49"/>
    <mergeCell ref="AH61:AK61"/>
    <mergeCell ref="AH64:AK64"/>
    <mergeCell ref="AL113:AO113"/>
    <mergeCell ref="AL155:AO155"/>
    <mergeCell ref="A141:N141"/>
    <mergeCell ref="A144:N146"/>
    <mergeCell ref="AL146:AO146"/>
    <mergeCell ref="Z144:AO144"/>
    <mergeCell ref="AH147:AK147"/>
    <mergeCell ref="AD141:AG141"/>
    <mergeCell ref="A142:AS142"/>
    <mergeCell ref="AP154:AS154"/>
    <mergeCell ref="Z141:AC141"/>
    <mergeCell ref="AH24:AK24"/>
    <mergeCell ref="AH47:AK47"/>
    <mergeCell ref="AH43:AK43"/>
    <mergeCell ref="AH34:AK34"/>
    <mergeCell ref="AH35:AK35"/>
    <mergeCell ref="AH36:AK36"/>
    <mergeCell ref="AH29:AK29"/>
    <mergeCell ref="AH37:AK37"/>
    <mergeCell ref="AH25:AK25"/>
    <mergeCell ref="AH26:AK26"/>
    <mergeCell ref="AH27:AK27"/>
    <mergeCell ref="AH31:AK31"/>
    <mergeCell ref="AH32:AK32"/>
    <mergeCell ref="AH33:AK33"/>
    <mergeCell ref="AH30:AK30"/>
    <mergeCell ref="AH41:AK41"/>
    <mergeCell ref="AP156:AS156"/>
    <mergeCell ref="AA162:AC162"/>
    <mergeCell ref="Z147:AC147"/>
    <mergeCell ref="AH145:AK145"/>
    <mergeCell ref="AL156:AO156"/>
    <mergeCell ref="AG161:AI161"/>
    <mergeCell ref="AD154:AG154"/>
    <mergeCell ref="AH154:AK154"/>
    <mergeCell ref="AL147:AO147"/>
    <mergeCell ref="AD147:AG147"/>
    <mergeCell ref="AJ166:AS166"/>
    <mergeCell ref="AA163:AC163"/>
    <mergeCell ref="AL138:AO138"/>
    <mergeCell ref="AH146:AK146"/>
    <mergeCell ref="AA161:AC161"/>
    <mergeCell ref="AD161:AF161"/>
    <mergeCell ref="Z146:AC146"/>
    <mergeCell ref="AL154:AO154"/>
    <mergeCell ref="X161:Z161"/>
    <mergeCell ref="Z139:AK139"/>
    <mergeCell ref="AJ165:AS165"/>
    <mergeCell ref="AD165:AF165"/>
    <mergeCell ref="AG165:AI165"/>
    <mergeCell ref="AD164:AF164"/>
    <mergeCell ref="AG164:AI164"/>
    <mergeCell ref="AJ164:AS164"/>
    <mergeCell ref="AA164:AC164"/>
    <mergeCell ref="R165:T165"/>
    <mergeCell ref="X166:Z166"/>
    <mergeCell ref="U166:W166"/>
    <mergeCell ref="X165:Z165"/>
    <mergeCell ref="AA165:AC165"/>
    <mergeCell ref="AA166:AC166"/>
    <mergeCell ref="R164:T164"/>
    <mergeCell ref="U164:W164"/>
    <mergeCell ref="AD166:AF166"/>
    <mergeCell ref="AG166:AI166"/>
    <mergeCell ref="AH149:AK149"/>
    <mergeCell ref="X162:Z162"/>
    <mergeCell ref="O144:Q146"/>
    <mergeCell ref="R144:U146"/>
    <mergeCell ref="V144:Y146"/>
    <mergeCell ref="AD162:AF162"/>
    <mergeCell ref="AH151:AK151"/>
    <mergeCell ref="AH153:AK153"/>
    <mergeCell ref="AG160:AI160"/>
    <mergeCell ref="A158:AS158"/>
    <mergeCell ref="AD160:AF160"/>
    <mergeCell ref="AG162:AI162"/>
    <mergeCell ref="AJ162:AS162"/>
    <mergeCell ref="AP73:AS73"/>
    <mergeCell ref="AM93:AO93"/>
    <mergeCell ref="AL151:AO151"/>
    <mergeCell ref="AP139:AS139"/>
    <mergeCell ref="AP138:AS138"/>
    <mergeCell ref="AP140:AS140"/>
    <mergeCell ref="AL63:AO63"/>
    <mergeCell ref="AL60:AO60"/>
    <mergeCell ref="AL61:AO61"/>
    <mergeCell ref="AL62:AO62"/>
    <mergeCell ref="AM91:AO91"/>
    <mergeCell ref="AM90:AO90"/>
    <mergeCell ref="AL68:AO68"/>
    <mergeCell ref="AL69:AO69"/>
    <mergeCell ref="AL78:AO78"/>
    <mergeCell ref="AP75:AS75"/>
    <mergeCell ref="AD65:AG65"/>
    <mergeCell ref="AP76:AS76"/>
    <mergeCell ref="AH72:AK72"/>
    <mergeCell ref="AL73:AO73"/>
    <mergeCell ref="AL74:AO74"/>
    <mergeCell ref="AD68:AG68"/>
    <mergeCell ref="AH65:AK65"/>
    <mergeCell ref="AL75:AO75"/>
    <mergeCell ref="AH76:AK76"/>
    <mergeCell ref="AL52:AO52"/>
    <mergeCell ref="AL53:AO53"/>
    <mergeCell ref="AL54:AO54"/>
    <mergeCell ref="AD52:AG52"/>
    <mergeCell ref="AD53:AG53"/>
    <mergeCell ref="AL70:AO70"/>
    <mergeCell ref="AD54:AG54"/>
    <mergeCell ref="AH52:AK52"/>
    <mergeCell ref="AH53:AK53"/>
    <mergeCell ref="AH54:AK54"/>
    <mergeCell ref="AN28:AO28"/>
    <mergeCell ref="AL50:AO50"/>
    <mergeCell ref="AL51:AO51"/>
    <mergeCell ref="AL44:AO44"/>
    <mergeCell ref="AL45:AO45"/>
    <mergeCell ref="AL46:AO46"/>
    <mergeCell ref="AL47:AO47"/>
    <mergeCell ref="AL49:AO49"/>
    <mergeCell ref="AN40:AO40"/>
    <mergeCell ref="AL29:AO29"/>
    <mergeCell ref="AL30:AO30"/>
    <mergeCell ref="AL41:AO41"/>
    <mergeCell ref="AL35:AO35"/>
    <mergeCell ref="AL36:AO36"/>
    <mergeCell ref="AL37:AO37"/>
    <mergeCell ref="AL38:AO38"/>
    <mergeCell ref="AN39:AO39"/>
    <mergeCell ref="AL25:AO25"/>
    <mergeCell ref="AL20:AO20"/>
    <mergeCell ref="AL21:AO21"/>
    <mergeCell ref="AL22:AO22"/>
    <mergeCell ref="AL26:AO26"/>
    <mergeCell ref="AL27:AO27"/>
    <mergeCell ref="X3:AL3"/>
    <mergeCell ref="AL17:AO17"/>
    <mergeCell ref="AL18:AO18"/>
    <mergeCell ref="AL19:AO19"/>
    <mergeCell ref="AL23:AO23"/>
    <mergeCell ref="AL24:AO24"/>
    <mergeCell ref="AH17:AK17"/>
    <mergeCell ref="AH18:AK18"/>
    <mergeCell ref="AH19:AK19"/>
    <mergeCell ref="AH23:AK23"/>
    <mergeCell ref="AD169:AF169"/>
    <mergeCell ref="AL15:AO15"/>
    <mergeCell ref="AH15:AK15"/>
    <mergeCell ref="A14:N16"/>
    <mergeCell ref="O14:Q16"/>
    <mergeCell ref="X1:AS1"/>
    <mergeCell ref="X2:AS2"/>
    <mergeCell ref="A12:AS12"/>
    <mergeCell ref="A13:AS13"/>
    <mergeCell ref="A9:AS10"/>
    <mergeCell ref="AL16:AO16"/>
    <mergeCell ref="R14:U16"/>
    <mergeCell ref="Z15:AC15"/>
    <mergeCell ref="A310:H310"/>
    <mergeCell ref="I310:Q310"/>
    <mergeCell ref="R310:AA310"/>
    <mergeCell ref="AB310:AJ310"/>
    <mergeCell ref="AH38:AK38"/>
    <mergeCell ref="AD47:AG47"/>
    <mergeCell ref="AD17:AG17"/>
    <mergeCell ref="AK308:AS308"/>
    <mergeCell ref="V14:Y16"/>
    <mergeCell ref="AD15:AG15"/>
    <mergeCell ref="AD16:AG16"/>
    <mergeCell ref="AH16:AK16"/>
    <mergeCell ref="AJ163:AS163"/>
    <mergeCell ref="Z156:AK156"/>
    <mergeCell ref="AH157:AK157"/>
    <mergeCell ref="Z16:AC16"/>
    <mergeCell ref="Z14:AO14"/>
    <mergeCell ref="AD167:AF167"/>
    <mergeCell ref="AG167:AI167"/>
    <mergeCell ref="AJ167:AS167"/>
    <mergeCell ref="AB315:AJ315"/>
    <mergeCell ref="I312:Q312"/>
    <mergeCell ref="AB312:AJ312"/>
    <mergeCell ref="I308:Q308"/>
    <mergeCell ref="R308:AA308"/>
    <mergeCell ref="AB308:AJ308"/>
    <mergeCell ref="O169:Q169"/>
    <mergeCell ref="AD25:AG25"/>
    <mergeCell ref="AD26:AG26"/>
    <mergeCell ref="AA169:AC169"/>
    <mergeCell ref="AL31:AO31"/>
    <mergeCell ref="AL32:AO32"/>
    <mergeCell ref="AL33:AO33"/>
    <mergeCell ref="AL34:AO34"/>
    <mergeCell ref="AL43:AO43"/>
    <mergeCell ref="AD35:AG35"/>
    <mergeCell ref="AD36:AG36"/>
    <mergeCell ref="AE30:AG30"/>
    <mergeCell ref="AE39:AG39"/>
    <mergeCell ref="AD18:AG18"/>
    <mergeCell ref="AD19:AG19"/>
    <mergeCell ref="AD29:AG29"/>
    <mergeCell ref="AD33:AG33"/>
    <mergeCell ref="AD22:AG22"/>
    <mergeCell ref="AD20:AG20"/>
    <mergeCell ref="AD21:AG21"/>
    <mergeCell ref="AE28:AG28"/>
    <mergeCell ref="AD34:AG34"/>
    <mergeCell ref="AD31:AG31"/>
    <mergeCell ref="AD32:AG32"/>
    <mergeCell ref="AE40:AG40"/>
    <mergeCell ref="AD38:AG38"/>
    <mergeCell ref="AD37:AG37"/>
    <mergeCell ref="AD50:AG50"/>
    <mergeCell ref="AD63:AG63"/>
    <mergeCell ref="AD64:AG64"/>
    <mergeCell ref="AD41:AG41"/>
    <mergeCell ref="AD43:AG43"/>
    <mergeCell ref="AD44:AG44"/>
    <mergeCell ref="AD45:AG45"/>
    <mergeCell ref="AD55:AG55"/>
    <mergeCell ref="AD61:AG61"/>
    <mergeCell ref="AD46:AG46"/>
    <mergeCell ref="AD62:AG62"/>
    <mergeCell ref="AD79:AG79"/>
    <mergeCell ref="AD119:AG119"/>
    <mergeCell ref="AD89:AG89"/>
    <mergeCell ref="AD66:AG66"/>
    <mergeCell ref="AD78:AG78"/>
    <mergeCell ref="AD72:AG72"/>
    <mergeCell ref="AD115:AG115"/>
    <mergeCell ref="AD70:AG70"/>
    <mergeCell ref="AE90:AG90"/>
    <mergeCell ref="AD51:AG51"/>
    <mergeCell ref="AD49:AG49"/>
    <mergeCell ref="AD145:AG145"/>
    <mergeCell ref="AD146:AG146"/>
    <mergeCell ref="AE116:AG116"/>
    <mergeCell ref="AD135:AG135"/>
    <mergeCell ref="AD128:AG128"/>
    <mergeCell ref="A107:AS107"/>
    <mergeCell ref="Z53:AC53"/>
    <mergeCell ref="Z76:AC76"/>
    <mergeCell ref="AA30:AC30"/>
    <mergeCell ref="Z20:AC20"/>
    <mergeCell ref="Z21:AC21"/>
    <mergeCell ref="Z29:AC29"/>
    <mergeCell ref="AA28:AC28"/>
    <mergeCell ref="Z31:AC31"/>
    <mergeCell ref="Z25:AC25"/>
    <mergeCell ref="Z17:AC17"/>
    <mergeCell ref="Z18:AC18"/>
    <mergeCell ref="Z19:AC19"/>
    <mergeCell ref="Z23:AC23"/>
    <mergeCell ref="Z26:AC26"/>
    <mergeCell ref="Z27:AC27"/>
    <mergeCell ref="Z24:AC24"/>
    <mergeCell ref="Z58:AC58"/>
    <mergeCell ref="Z32:AC32"/>
    <mergeCell ref="Z33:AC33"/>
    <mergeCell ref="Z34:AC34"/>
    <mergeCell ref="Z35:AC35"/>
    <mergeCell ref="Z36:AC36"/>
    <mergeCell ref="Z37:AC37"/>
    <mergeCell ref="Z63:AC63"/>
    <mergeCell ref="Z38:AC38"/>
    <mergeCell ref="Z55:AC55"/>
    <mergeCell ref="Z62:AC62"/>
    <mergeCell ref="Z41:AC41"/>
    <mergeCell ref="Z43:AC43"/>
    <mergeCell ref="Z44:AC44"/>
    <mergeCell ref="AA39:AC39"/>
    <mergeCell ref="AA40:AC40"/>
    <mergeCell ref="Z51:AC51"/>
    <mergeCell ref="Z46:AC46"/>
    <mergeCell ref="Z47:AC47"/>
    <mergeCell ref="Z138:AC138"/>
    <mergeCell ref="Z60:AC60"/>
    <mergeCell ref="Z61:AC61"/>
    <mergeCell ref="Z121:AC121"/>
    <mergeCell ref="Z110:AC110"/>
    <mergeCell ref="Z72:AC72"/>
    <mergeCell ref="Z73:AC73"/>
    <mergeCell ref="Z119:AC119"/>
    <mergeCell ref="Z124:AC124"/>
    <mergeCell ref="Z45:AC45"/>
    <mergeCell ref="Z68:AC68"/>
    <mergeCell ref="AA92:AC92"/>
    <mergeCell ref="Z74:AC74"/>
    <mergeCell ref="Z75:AC75"/>
    <mergeCell ref="Z52:AC52"/>
    <mergeCell ref="Z57:AC57"/>
    <mergeCell ref="Z54:AC54"/>
    <mergeCell ref="Z56:AC56"/>
    <mergeCell ref="Z71:AC71"/>
    <mergeCell ref="Z115:AC115"/>
    <mergeCell ref="Z120:AC120"/>
    <mergeCell ref="Z89:AC89"/>
    <mergeCell ref="Z69:AC69"/>
    <mergeCell ref="AA98:AC98"/>
    <mergeCell ref="Z78:AC78"/>
    <mergeCell ref="Z122:AC122"/>
    <mergeCell ref="AA116:AC116"/>
    <mergeCell ref="V129:Y129"/>
    <mergeCell ref="V127:Y127"/>
    <mergeCell ref="Z133:AC133"/>
    <mergeCell ref="Z129:AC129"/>
    <mergeCell ref="Z126:AC126"/>
    <mergeCell ref="Z128:AC128"/>
    <mergeCell ref="V126:Y126"/>
    <mergeCell ref="Z125:AC125"/>
    <mergeCell ref="V120:Y120"/>
    <mergeCell ref="V78:Y78"/>
    <mergeCell ref="V113:Y113"/>
    <mergeCell ref="V89:Y89"/>
    <mergeCell ref="V122:Y122"/>
    <mergeCell ref="V86:Y86"/>
    <mergeCell ref="V114:Y114"/>
    <mergeCell ref="AA117:AC117"/>
    <mergeCell ref="Z111:AC111"/>
    <mergeCell ref="V75:Y75"/>
    <mergeCell ref="Z123:AC123"/>
    <mergeCell ref="V76:Y76"/>
    <mergeCell ref="V77:Y77"/>
    <mergeCell ref="V119:Y119"/>
    <mergeCell ref="Z112:AC112"/>
    <mergeCell ref="O105:Y105"/>
    <mergeCell ref="V115:Y115"/>
    <mergeCell ref="AD149:AG149"/>
    <mergeCell ref="Z136:AC136"/>
    <mergeCell ref="Z145:AC145"/>
    <mergeCell ref="AD138:AG138"/>
    <mergeCell ref="Z149:AC149"/>
    <mergeCell ref="AD129:AG129"/>
    <mergeCell ref="Z131:AC131"/>
    <mergeCell ref="Z137:AC137"/>
    <mergeCell ref="AD136:AG136"/>
    <mergeCell ref="V17:Y17"/>
    <mergeCell ref="V18:Y18"/>
    <mergeCell ref="V19:Y19"/>
    <mergeCell ref="V23:Y23"/>
    <mergeCell ref="V33:Y33"/>
    <mergeCell ref="V22:Y22"/>
    <mergeCell ref="V26:Y26"/>
    <mergeCell ref="V24:Y24"/>
    <mergeCell ref="V25:Y25"/>
    <mergeCell ref="V27:Y27"/>
    <mergeCell ref="U169:W169"/>
    <mergeCell ref="R157:U157"/>
    <mergeCell ref="V154:Y154"/>
    <mergeCell ref="V155:Y155"/>
    <mergeCell ref="U167:W167"/>
    <mergeCell ref="V124:Y124"/>
    <mergeCell ref="V132:Y132"/>
    <mergeCell ref="V130:Y130"/>
    <mergeCell ref="R163:T163"/>
    <mergeCell ref="U168:W168"/>
    <mergeCell ref="X164:Z164"/>
    <mergeCell ref="R167:T167"/>
    <mergeCell ref="X163:Z163"/>
    <mergeCell ref="Z154:AC154"/>
    <mergeCell ref="R162:T162"/>
    <mergeCell ref="R161:T161"/>
    <mergeCell ref="X160:Z160"/>
    <mergeCell ref="AA167:AC167"/>
    <mergeCell ref="Z157:AC157"/>
    <mergeCell ref="V157:Y157"/>
    <mergeCell ref="Z153:AC153"/>
    <mergeCell ref="V29:Y29"/>
    <mergeCell ref="V31:Y31"/>
    <mergeCell ref="V60:Y60"/>
    <mergeCell ref="V63:Y63"/>
    <mergeCell ref="V57:Y57"/>
    <mergeCell ref="V148:Y148"/>
    <mergeCell ref="V137:Y137"/>
    <mergeCell ref="V62:Y62"/>
    <mergeCell ref="V54:Y54"/>
    <mergeCell ref="V32:Y32"/>
    <mergeCell ref="V139:Y139"/>
    <mergeCell ref="V138:Y138"/>
    <mergeCell ref="V123:Y123"/>
    <mergeCell ref="V109:Y111"/>
    <mergeCell ref="V121:Y121"/>
    <mergeCell ref="V34:Y34"/>
    <mergeCell ref="V69:Y69"/>
    <mergeCell ref="V35:Y35"/>
    <mergeCell ref="V36:Y36"/>
    <mergeCell ref="V37:Y37"/>
    <mergeCell ref="V46:Y46"/>
    <mergeCell ref="V44:Y44"/>
    <mergeCell ref="V41:Y41"/>
    <mergeCell ref="V38:Y38"/>
    <mergeCell ref="V42:Y42"/>
    <mergeCell ref="V45:Y45"/>
    <mergeCell ref="V43:Y43"/>
    <mergeCell ref="Z64:AC64"/>
    <mergeCell ref="V56:Y56"/>
    <mergeCell ref="V49:Y49"/>
    <mergeCell ref="V55:Y55"/>
    <mergeCell ref="V58:Y58"/>
    <mergeCell ref="V50:Y50"/>
    <mergeCell ref="V51:Y51"/>
    <mergeCell ref="Z49:AC49"/>
    <mergeCell ref="Z50:AC50"/>
    <mergeCell ref="V61:Y61"/>
    <mergeCell ref="V47:Y47"/>
    <mergeCell ref="V52:Y52"/>
    <mergeCell ref="V53:Y53"/>
    <mergeCell ref="R64:U64"/>
    <mergeCell ref="R72:U72"/>
    <mergeCell ref="Z67:AC67"/>
    <mergeCell ref="V64:Y64"/>
    <mergeCell ref="R57:U57"/>
    <mergeCell ref="R47:U47"/>
    <mergeCell ref="R50:U50"/>
    <mergeCell ref="V67:Y67"/>
    <mergeCell ref="Z66:AC66"/>
    <mergeCell ref="V147:Y147"/>
    <mergeCell ref="AA93:AC93"/>
    <mergeCell ref="Z77:AC77"/>
    <mergeCell ref="Z135:AC135"/>
    <mergeCell ref="AA91:AC91"/>
    <mergeCell ref="V70:Y70"/>
    <mergeCell ref="Z134:AC134"/>
    <mergeCell ref="AA99:AC99"/>
    <mergeCell ref="Z65:AC65"/>
    <mergeCell ref="AD74:AG74"/>
    <mergeCell ref="AD137:AG137"/>
    <mergeCell ref="AD130:AG130"/>
    <mergeCell ref="AD131:AG131"/>
    <mergeCell ref="AD134:AG134"/>
    <mergeCell ref="Z70:AC70"/>
    <mergeCell ref="AD114:AG114"/>
    <mergeCell ref="AE99:AG99"/>
    <mergeCell ref="AE92:AG92"/>
    <mergeCell ref="R151:U151"/>
    <mergeCell ref="Z150:AC150"/>
    <mergeCell ref="V125:Y125"/>
    <mergeCell ref="V131:Y131"/>
    <mergeCell ref="V134:Y134"/>
    <mergeCell ref="Z148:AC148"/>
    <mergeCell ref="V128:Y128"/>
    <mergeCell ref="R137:U137"/>
    <mergeCell ref="V150:Y150"/>
    <mergeCell ref="R135:U135"/>
    <mergeCell ref="Z152:AC152"/>
    <mergeCell ref="AA160:AC160"/>
    <mergeCell ref="A159:AS159"/>
    <mergeCell ref="R109:U111"/>
    <mergeCell ref="R76:U76"/>
    <mergeCell ref="O137:Q137"/>
    <mergeCell ref="O136:Q136"/>
    <mergeCell ref="R150:U150"/>
    <mergeCell ref="R136:U136"/>
    <mergeCell ref="V136:Y136"/>
    <mergeCell ref="R148:U148"/>
    <mergeCell ref="V140:Y140"/>
    <mergeCell ref="V141:Y141"/>
    <mergeCell ref="R141:U141"/>
    <mergeCell ref="R129:U129"/>
    <mergeCell ref="V135:Y135"/>
    <mergeCell ref="V133:Y133"/>
    <mergeCell ref="O127:Q127"/>
    <mergeCell ref="R126:U126"/>
    <mergeCell ref="O89:Q89"/>
    <mergeCell ref="R138:U138"/>
    <mergeCell ref="R123:U123"/>
    <mergeCell ref="R128:U128"/>
    <mergeCell ref="R127:U127"/>
    <mergeCell ref="R121:U121"/>
    <mergeCell ref="R120:U120"/>
    <mergeCell ref="O122:Q122"/>
    <mergeCell ref="R70:U70"/>
    <mergeCell ref="R75:U75"/>
    <mergeCell ref="R124:U124"/>
    <mergeCell ref="R147:U147"/>
    <mergeCell ref="O139:U139"/>
    <mergeCell ref="O141:Q141"/>
    <mergeCell ref="O123:Q123"/>
    <mergeCell ref="R58:U58"/>
    <mergeCell ref="R63:U63"/>
    <mergeCell ref="R125:U125"/>
    <mergeCell ref="O130:Q130"/>
    <mergeCell ref="R93:U93"/>
    <mergeCell ref="O129:Q129"/>
    <mergeCell ref="R24:U24"/>
    <mergeCell ref="R25:U25"/>
    <mergeCell ref="R26:U26"/>
    <mergeCell ref="R34:U34"/>
    <mergeCell ref="R35:U35"/>
    <mergeCell ref="R32:U32"/>
    <mergeCell ref="R45:U45"/>
    <mergeCell ref="R17:U17"/>
    <mergeCell ref="R18:U18"/>
    <mergeCell ref="R19:U19"/>
    <mergeCell ref="R23:U23"/>
    <mergeCell ref="R20:U20"/>
    <mergeCell ref="R33:U33"/>
    <mergeCell ref="R27:U27"/>
    <mergeCell ref="R30:U30"/>
    <mergeCell ref="R40:U40"/>
    <mergeCell ref="A90:N90"/>
    <mergeCell ref="AM92:AO92"/>
    <mergeCell ref="A96:N96"/>
    <mergeCell ref="R29:U29"/>
    <mergeCell ref="R31:U31"/>
    <mergeCell ref="R56:U56"/>
    <mergeCell ref="R44:U44"/>
    <mergeCell ref="R36:U36"/>
    <mergeCell ref="R37:U37"/>
    <mergeCell ref="R43:U43"/>
    <mergeCell ref="O79:Q79"/>
    <mergeCell ref="R79:U79"/>
    <mergeCell ref="V79:Y79"/>
    <mergeCell ref="Z79:AC79"/>
    <mergeCell ref="R90:U90"/>
    <mergeCell ref="AA90:AC90"/>
    <mergeCell ref="AD77:AG77"/>
    <mergeCell ref="R73:U73"/>
    <mergeCell ref="R77:U77"/>
    <mergeCell ref="R78:U78"/>
    <mergeCell ref="A88:AO88"/>
    <mergeCell ref="AL76:AO76"/>
    <mergeCell ref="O73:Q73"/>
    <mergeCell ref="A86:N86"/>
    <mergeCell ref="A78:N78"/>
    <mergeCell ref="O86:Q86"/>
    <mergeCell ref="R119:U119"/>
    <mergeCell ref="O26:Q26"/>
    <mergeCell ref="R67:U67"/>
    <mergeCell ref="O35:Q35"/>
    <mergeCell ref="R38:U38"/>
    <mergeCell ref="R69:U69"/>
    <mergeCell ref="R65:U65"/>
    <mergeCell ref="R53:U53"/>
    <mergeCell ref="R41:U41"/>
    <mergeCell ref="R49:U49"/>
    <mergeCell ref="O70:Q70"/>
    <mergeCell ref="O69:Q69"/>
    <mergeCell ref="O67:Q67"/>
    <mergeCell ref="O68:Q68"/>
    <mergeCell ref="O76:Q76"/>
    <mergeCell ref="O55:Q55"/>
    <mergeCell ref="O65:Q65"/>
    <mergeCell ref="O66:Q66"/>
    <mergeCell ref="O71:Q71"/>
    <mergeCell ref="O72:Q72"/>
    <mergeCell ref="O49:Q49"/>
    <mergeCell ref="O52:Q52"/>
    <mergeCell ref="O41:Q41"/>
    <mergeCell ref="O63:Q63"/>
    <mergeCell ref="A75:N75"/>
    <mergeCell ref="A89:N89"/>
    <mergeCell ref="A76:N76"/>
    <mergeCell ref="O56:Q56"/>
    <mergeCell ref="O53:Q53"/>
    <mergeCell ref="O77:Q77"/>
    <mergeCell ref="O93:Q93"/>
    <mergeCell ref="O97:Q97"/>
    <mergeCell ref="O99:Q99"/>
    <mergeCell ref="A97:N97"/>
    <mergeCell ref="O95:Q95"/>
    <mergeCell ref="A94:N94"/>
    <mergeCell ref="O98:Q98"/>
    <mergeCell ref="R62:U62"/>
    <mergeCell ref="R54:U54"/>
    <mergeCell ref="O61:Q61"/>
    <mergeCell ref="R61:U61"/>
    <mergeCell ref="R55:U55"/>
    <mergeCell ref="R60:U60"/>
    <mergeCell ref="O57:Q57"/>
    <mergeCell ref="O54:Q54"/>
    <mergeCell ref="O58:Q58"/>
    <mergeCell ref="O17:Q17"/>
    <mergeCell ref="O18:Q18"/>
    <mergeCell ref="O19:Q19"/>
    <mergeCell ref="O23:Q23"/>
    <mergeCell ref="O24:Q24"/>
    <mergeCell ref="O33:Q33"/>
    <mergeCell ref="O20:Q20"/>
    <mergeCell ref="O29:Q29"/>
    <mergeCell ref="O31:Q31"/>
    <mergeCell ref="O32:Q32"/>
    <mergeCell ref="O27:Q27"/>
    <mergeCell ref="O60:Q60"/>
    <mergeCell ref="O64:Q64"/>
    <mergeCell ref="O38:Q38"/>
    <mergeCell ref="O36:Q36"/>
    <mergeCell ref="O50:Q50"/>
    <mergeCell ref="O51:Q51"/>
    <mergeCell ref="O34:Q34"/>
    <mergeCell ref="O30:Q30"/>
    <mergeCell ref="O47:P47"/>
    <mergeCell ref="O25:Q25"/>
    <mergeCell ref="O132:Q132"/>
    <mergeCell ref="R132:U132"/>
    <mergeCell ref="O43:Q43"/>
    <mergeCell ref="O44:Q44"/>
    <mergeCell ref="O45:Q45"/>
    <mergeCell ref="O46:Q46"/>
    <mergeCell ref="O96:Q96"/>
    <mergeCell ref="O125:Q125"/>
    <mergeCell ref="O75:Q75"/>
    <mergeCell ref="R115:U115"/>
    <mergeCell ref="O103:Q103"/>
    <mergeCell ref="O92:Q92"/>
    <mergeCell ref="O116:Q116"/>
    <mergeCell ref="R112:U112"/>
    <mergeCell ref="O78:Q78"/>
    <mergeCell ref="R86:U86"/>
    <mergeCell ref="R97:U97"/>
    <mergeCell ref="O115:Q115"/>
    <mergeCell ref="O90:Q90"/>
    <mergeCell ref="O124:Q124"/>
    <mergeCell ref="A117:N117"/>
    <mergeCell ref="A121:N121"/>
    <mergeCell ref="A119:N119"/>
    <mergeCell ref="O119:Q119"/>
    <mergeCell ref="O118:Q118"/>
    <mergeCell ref="O121:Q121"/>
    <mergeCell ref="A115:N115"/>
    <mergeCell ref="O166:Q166"/>
    <mergeCell ref="O163:Q163"/>
    <mergeCell ref="A156:N156"/>
    <mergeCell ref="O156:U156"/>
    <mergeCell ref="R154:U154"/>
    <mergeCell ref="A147:N147"/>
    <mergeCell ref="R153:U153"/>
    <mergeCell ref="O157:Q157"/>
    <mergeCell ref="O161:Q161"/>
    <mergeCell ref="O152:Q152"/>
    <mergeCell ref="O131:Q131"/>
    <mergeCell ref="V156:Y156"/>
    <mergeCell ref="R149:U149"/>
    <mergeCell ref="O149:Q149"/>
    <mergeCell ref="O148:Q148"/>
    <mergeCell ref="O150:Q150"/>
    <mergeCell ref="V151:Y151"/>
    <mergeCell ref="X152:Y152"/>
    <mergeCell ref="O147:Q147"/>
    <mergeCell ref="A154:N154"/>
    <mergeCell ref="A155:N155"/>
    <mergeCell ref="A153:N153"/>
    <mergeCell ref="O155:U155"/>
    <mergeCell ref="U161:W161"/>
    <mergeCell ref="U160:W160"/>
    <mergeCell ref="A127:N127"/>
    <mergeCell ref="A166:N166"/>
    <mergeCell ref="A161:N161"/>
    <mergeCell ref="O154:Q154"/>
    <mergeCell ref="A164:N164"/>
    <mergeCell ref="A160:N160"/>
    <mergeCell ref="A157:N157"/>
    <mergeCell ref="O164:Q164"/>
    <mergeCell ref="O160:Q160"/>
    <mergeCell ref="A162:N162"/>
    <mergeCell ref="A17:N17"/>
    <mergeCell ref="A18:N18"/>
    <mergeCell ref="A19:N19"/>
    <mergeCell ref="A29:N29"/>
    <mergeCell ref="A28:N28"/>
    <mergeCell ref="A20:N20"/>
    <mergeCell ref="A21:N21"/>
    <mergeCell ref="A22:N22"/>
    <mergeCell ref="A23:N23"/>
    <mergeCell ref="A24:N24"/>
    <mergeCell ref="A25:N25"/>
    <mergeCell ref="A27:N27"/>
    <mergeCell ref="A32:N32"/>
    <mergeCell ref="A33:N33"/>
    <mergeCell ref="A37:N37"/>
    <mergeCell ref="A26:N26"/>
    <mergeCell ref="A38:N38"/>
    <mergeCell ref="A34:N34"/>
    <mergeCell ref="A35:N35"/>
    <mergeCell ref="A36:N36"/>
    <mergeCell ref="A30:N30"/>
    <mergeCell ref="A31:N31"/>
    <mergeCell ref="A42:N42"/>
    <mergeCell ref="A40:N40"/>
    <mergeCell ref="A41:N41"/>
    <mergeCell ref="A51:N51"/>
    <mergeCell ref="A52:N52"/>
    <mergeCell ref="A43:N43"/>
    <mergeCell ref="A44:N44"/>
    <mergeCell ref="A45:N45"/>
    <mergeCell ref="A47:N47"/>
    <mergeCell ref="A49:N49"/>
    <mergeCell ref="A58:N58"/>
    <mergeCell ref="A152:N152"/>
    <mergeCell ref="A116:N116"/>
    <mergeCell ref="A108:AS108"/>
    <mergeCell ref="A56:N56"/>
    <mergeCell ref="A55:N55"/>
    <mergeCell ref="O117:Q117"/>
    <mergeCell ref="A136:N136"/>
    <mergeCell ref="O138:Q138"/>
    <mergeCell ref="O140:U140"/>
    <mergeCell ref="A137:N137"/>
    <mergeCell ref="A67:N67"/>
    <mergeCell ref="A68:N68"/>
    <mergeCell ref="A149:N149"/>
    <mergeCell ref="A150:N150"/>
    <mergeCell ref="A118:N118"/>
    <mergeCell ref="A126:N126"/>
    <mergeCell ref="A128:N128"/>
    <mergeCell ref="A109:N111"/>
    <mergeCell ref="A102:N102"/>
    <mergeCell ref="A131:N131"/>
    <mergeCell ref="A95:N95"/>
    <mergeCell ref="A93:N93"/>
    <mergeCell ref="A114:N114"/>
    <mergeCell ref="A123:N123"/>
    <mergeCell ref="A91:N91"/>
    <mergeCell ref="A106:N106"/>
    <mergeCell ref="A122:N122"/>
    <mergeCell ref="A129:N129"/>
    <mergeCell ref="A124:N124"/>
    <mergeCell ref="A101:N101"/>
    <mergeCell ref="A103:N103"/>
    <mergeCell ref="A60:N60"/>
    <mergeCell ref="A71:N71"/>
    <mergeCell ref="A72:N72"/>
    <mergeCell ref="A66:N66"/>
    <mergeCell ref="A77:N77"/>
    <mergeCell ref="A99:N99"/>
    <mergeCell ref="A100:N100"/>
    <mergeCell ref="A79:N79"/>
    <mergeCell ref="A39:N39"/>
    <mergeCell ref="A69:N69"/>
    <mergeCell ref="A70:N70"/>
    <mergeCell ref="A64:N64"/>
    <mergeCell ref="A65:N65"/>
    <mergeCell ref="A61:N61"/>
    <mergeCell ref="A63:N63"/>
    <mergeCell ref="A57:N57"/>
    <mergeCell ref="A53:N53"/>
    <mergeCell ref="A54:N54"/>
    <mergeCell ref="A139:N139"/>
    <mergeCell ref="A132:N132"/>
    <mergeCell ref="A112:N112"/>
    <mergeCell ref="A125:N125"/>
    <mergeCell ref="A130:N130"/>
    <mergeCell ref="A113:N113"/>
    <mergeCell ref="A120:N120"/>
    <mergeCell ref="A138:N138"/>
    <mergeCell ref="A134:N134"/>
    <mergeCell ref="A133:N133"/>
    <mergeCell ref="A105:N105"/>
    <mergeCell ref="V20:Y20"/>
    <mergeCell ref="O62:Q62"/>
    <mergeCell ref="O28:Q28"/>
    <mergeCell ref="R28:U28"/>
    <mergeCell ref="R92:U92"/>
    <mergeCell ref="A73:N73"/>
    <mergeCell ref="A74:N74"/>
    <mergeCell ref="R42:U42"/>
    <mergeCell ref="R102:U102"/>
    <mergeCell ref="A135:N135"/>
    <mergeCell ref="J189:S189"/>
    <mergeCell ref="O120:Q120"/>
    <mergeCell ref="A140:N140"/>
    <mergeCell ref="R122:U122"/>
    <mergeCell ref="O135:Q135"/>
    <mergeCell ref="A168:N168"/>
    <mergeCell ref="A188:AS188"/>
    <mergeCell ref="A189:I190"/>
    <mergeCell ref="T189:AF190"/>
    <mergeCell ref="A148:N148"/>
    <mergeCell ref="X167:Z167"/>
    <mergeCell ref="A175:AS175"/>
    <mergeCell ref="A169:N169"/>
    <mergeCell ref="A165:N165"/>
    <mergeCell ref="A151:N151"/>
    <mergeCell ref="AL152:AO152"/>
    <mergeCell ref="V149:Y149"/>
    <mergeCell ref="AD152:AG152"/>
    <mergeCell ref="A163:N163"/>
    <mergeCell ref="AH22:AK22"/>
    <mergeCell ref="O21:Q21"/>
    <mergeCell ref="R21:U21"/>
    <mergeCell ref="O22:Q22"/>
    <mergeCell ref="R22:U22"/>
    <mergeCell ref="O94:Q94"/>
    <mergeCell ref="O39:Q39"/>
    <mergeCell ref="O40:Q40"/>
    <mergeCell ref="O74:Q74"/>
    <mergeCell ref="O37:Q37"/>
    <mergeCell ref="AH20:AK20"/>
    <mergeCell ref="AH21:AK21"/>
    <mergeCell ref="A167:N167"/>
    <mergeCell ref="A98:N98"/>
    <mergeCell ref="A62:N62"/>
    <mergeCell ref="A50:N50"/>
    <mergeCell ref="A46:N46"/>
    <mergeCell ref="AH152:AK152"/>
    <mergeCell ref="V21:Y21"/>
    <mergeCell ref="Z22:AC22"/>
    <mergeCell ref="O168:Q168"/>
    <mergeCell ref="O165:Q165"/>
    <mergeCell ref="O162:Q162"/>
    <mergeCell ref="U163:W163"/>
    <mergeCell ref="O151:Q151"/>
    <mergeCell ref="R166:T166"/>
    <mergeCell ref="O153:Q153"/>
    <mergeCell ref="U162:W162"/>
    <mergeCell ref="V153:Y153"/>
    <mergeCell ref="R152:U152"/>
    <mergeCell ref="R249:X249"/>
    <mergeCell ref="AG192:AS192"/>
    <mergeCell ref="A246:M246"/>
    <mergeCell ref="N246:Q246"/>
    <mergeCell ref="R246:X246"/>
    <mergeCell ref="Y246:AE246"/>
    <mergeCell ref="AF246:AL246"/>
    <mergeCell ref="Y231:AE231"/>
    <mergeCell ref="Y225:AE225"/>
    <mergeCell ref="AF247:AL247"/>
    <mergeCell ref="A269:M269"/>
    <mergeCell ref="N269:Q269"/>
    <mergeCell ref="A249:M249"/>
    <mergeCell ref="N249:Q249"/>
    <mergeCell ref="Y269:AE269"/>
    <mergeCell ref="R269:X269"/>
    <mergeCell ref="A250:M250"/>
    <mergeCell ref="N250:Q250"/>
    <mergeCell ref="Y249:AE249"/>
    <mergeCell ref="Y255:AE255"/>
    <mergeCell ref="Y247:AE247"/>
    <mergeCell ref="AG189:AS190"/>
    <mergeCell ref="AF223:AL223"/>
    <mergeCell ref="AF230:AL230"/>
    <mergeCell ref="AF231:AL231"/>
    <mergeCell ref="AF244:AL244"/>
    <mergeCell ref="AF242:AL242"/>
    <mergeCell ref="Y227:AE227"/>
    <mergeCell ref="AF241:AL241"/>
    <mergeCell ref="Y224:AE224"/>
    <mergeCell ref="AL42:AO42"/>
    <mergeCell ref="AD73:AG73"/>
    <mergeCell ref="R74:U74"/>
    <mergeCell ref="AH89:AK89"/>
    <mergeCell ref="AL89:AO89"/>
    <mergeCell ref="R94:U94"/>
    <mergeCell ref="AE91:AG91"/>
    <mergeCell ref="AA94:AC94"/>
    <mergeCell ref="AE94:AG94"/>
    <mergeCell ref="R91:U91"/>
    <mergeCell ref="Z42:AC42"/>
    <mergeCell ref="AD42:AG42"/>
    <mergeCell ref="V73:Y73"/>
    <mergeCell ref="AH42:AK42"/>
    <mergeCell ref="R89:U89"/>
    <mergeCell ref="R51:U51"/>
    <mergeCell ref="R52:U52"/>
    <mergeCell ref="R68:U68"/>
    <mergeCell ref="R46:U46"/>
    <mergeCell ref="R71:U71"/>
    <mergeCell ref="V65:Y65"/>
    <mergeCell ref="V68:Y68"/>
    <mergeCell ref="V71:Y71"/>
    <mergeCell ref="R66:U66"/>
    <mergeCell ref="R100:U100"/>
    <mergeCell ref="R96:U96"/>
    <mergeCell ref="R98:U98"/>
    <mergeCell ref="V74:Y74"/>
    <mergeCell ref="V66:Y66"/>
    <mergeCell ref="V72:Y72"/>
    <mergeCell ref="Z114:AC114"/>
    <mergeCell ref="O112:Q112"/>
    <mergeCell ref="O109:Q111"/>
    <mergeCell ref="AB105:AI105"/>
    <mergeCell ref="AH114:AK114"/>
    <mergeCell ref="Z113:AC113"/>
    <mergeCell ref="AD110:AG110"/>
    <mergeCell ref="AH110:AK110"/>
    <mergeCell ref="AD111:AG111"/>
    <mergeCell ref="O101:Q101"/>
    <mergeCell ref="R101:U101"/>
    <mergeCell ref="AA101:AC101"/>
    <mergeCell ref="O102:Q102"/>
    <mergeCell ref="AM103:AO103"/>
    <mergeCell ref="AE102:AG102"/>
    <mergeCell ref="AM102:AO102"/>
    <mergeCell ref="R103:U103"/>
    <mergeCell ref="AE98:AG98"/>
    <mergeCell ref="R99:U99"/>
    <mergeCell ref="V112:Y112"/>
    <mergeCell ref="Z109:AO109"/>
    <mergeCell ref="AA102:AC102"/>
    <mergeCell ref="AE101:AG101"/>
    <mergeCell ref="AM101:AO101"/>
    <mergeCell ref="AM99:AO99"/>
    <mergeCell ref="A234:M234"/>
    <mergeCell ref="N234:Q234"/>
    <mergeCell ref="O100:Q100"/>
    <mergeCell ref="O91:Q91"/>
    <mergeCell ref="A92:N92"/>
    <mergeCell ref="O114:Q114"/>
    <mergeCell ref="O113:Q113"/>
    <mergeCell ref="O167:Q167"/>
    <mergeCell ref="A192:I192"/>
    <mergeCell ref="J192:N192"/>
    <mergeCell ref="AM94:AO94"/>
    <mergeCell ref="R95:U95"/>
    <mergeCell ref="O48:P48"/>
    <mergeCell ref="R39:U39"/>
    <mergeCell ref="A233:M233"/>
    <mergeCell ref="N233:Q233"/>
    <mergeCell ref="R114:U114"/>
    <mergeCell ref="R113:U113"/>
    <mergeCell ref="O42:Q42"/>
    <mergeCell ref="AD113:AG113"/>
  </mergeCells>
  <printOptions/>
  <pageMargins left="0.2362204724409449" right="0.2362204724409449" top="0.11333333333333333" bottom="0.6692913385826772" header="0.31496062992125984" footer="0.31496062992125984"/>
  <pageSetup fitToHeight="0" fitToWidth="1" horizontalDpi="600" verticalDpi="600" orientation="portrait" paperSize="9" scale="64" r:id="rId1"/>
  <headerFooter alignWithMargins="0">
    <oddFooter>&amp;C&amp;P
</oddFooter>
  </headerFooter>
  <rowBreaks count="2" manualBreakCount="2">
    <brk id="139" max="46" man="1"/>
    <brk id="165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VolodykoN</dc:creator>
  <cp:keywords/>
  <dc:description/>
  <cp:lastModifiedBy>Бухгалтер</cp:lastModifiedBy>
  <cp:lastPrinted>2015-11-16T08:34:38Z</cp:lastPrinted>
  <dcterms:created xsi:type="dcterms:W3CDTF">2010-11-04T15:09:20Z</dcterms:created>
  <dcterms:modified xsi:type="dcterms:W3CDTF">2015-12-17T10:07:14Z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