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Светлана\Мої документи оренда\Звіти департаментів і КП 2023\"/>
    </mc:Choice>
  </mc:AlternateContent>
  <xr:revisionPtr revIDLastSave="0" documentId="13_ncr:1_{D26C5568-D487-4A4F-80BB-FDBB7989EE72}" xr6:coauthVersionLast="45" xr6:coauthVersionMax="45" xr10:uidLastSave="{00000000-0000-0000-0000-000000000000}"/>
  <bookViews>
    <workbookView xWindow="735" yWindow="735" windowWidth="18000" windowHeight="93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9" i="1" l="1"/>
  <c r="H28" i="1"/>
  <c r="H23" i="1"/>
  <c r="H22" i="1"/>
  <c r="I17" i="1" l="1"/>
  <c r="H14" i="1" l="1"/>
  <c r="H15" i="1"/>
  <c r="H18" i="1" l="1"/>
  <c r="H21" i="1"/>
  <c r="H20" i="1"/>
  <c r="H26" i="1" l="1"/>
  <c r="H24" i="1"/>
</calcChain>
</file>

<file path=xl/sharedStrings.xml><?xml version="1.0" encoding="utf-8"?>
<sst xmlns="http://schemas.openxmlformats.org/spreadsheetml/2006/main" count="300" uniqueCount="199">
  <si>
    <t>№ п/п</t>
  </si>
  <si>
    <t>Орендодавець</t>
  </si>
  <si>
    <t>Балансоутримувач</t>
  </si>
  <si>
    <t>Обєкт оренди (назва приміщень)</t>
  </si>
  <si>
    <t>Орендар</t>
  </si>
  <si>
    <t>Терміни дії договору</t>
  </si>
  <si>
    <t>Розмір орендної плати (в т.ч.ПДВ)</t>
  </si>
  <si>
    <t>Борг</t>
  </si>
  <si>
    <t>Черкаська дитяча школа мистецтв ім.Валентина Талаха</t>
  </si>
  <si>
    <t>ПО (УЗ) "ЗЗСО "МОНТЕССОРІ ФЕМЕЛІ"</t>
  </si>
  <si>
    <t>з 01.09.2021 по 31.07.2024</t>
  </si>
  <si>
    <t>КП "Кінотеатр Україна" ЧМР</t>
  </si>
  <si>
    <t xml:space="preserve">ТОВ "ТЦ "Європейський" </t>
  </si>
  <si>
    <t>КП "МСК "Дніпро"</t>
  </si>
  <si>
    <t>освітлювальна одноствольна щогла (матча), 22 м.кв.</t>
  </si>
  <si>
    <t>ТОВ "РЕГІОН-24"</t>
  </si>
  <si>
    <t>02.03.2018-01.03.2025</t>
  </si>
  <si>
    <t>Департамент освіти та гуманітарної політики</t>
  </si>
  <si>
    <t>окрема частина приміщення гаражу 61,1 м.кв.</t>
  </si>
  <si>
    <t>ФОП Кисляк Олексій Анатолійович</t>
  </si>
  <si>
    <t>12.06.2017-15.06.2027</t>
  </si>
  <si>
    <t>нежитлове приміщ. в одноповерховій будівлі квиткових кас 13,43 м.кв.</t>
  </si>
  <si>
    <t>ФОП Тимченко Олексій Юрійович</t>
  </si>
  <si>
    <t>09.07.2009-09.02.2027</t>
  </si>
  <si>
    <t>нежитлове приміщення на І поверсі адмін.будівлі з окремим входом 41,2 м.кв.</t>
  </si>
  <si>
    <t>ФОП Розсоха Богдан Миколайович</t>
  </si>
  <si>
    <t>28.12.2016-31.12.2026</t>
  </si>
  <si>
    <t>нежитлове приміщення на ІІІ поверсі адмін.будівлі (каб.304 29,4 м.кв.)</t>
  </si>
  <si>
    <t>ГО Черкаська обласна органзація ФСТ "Спартак"</t>
  </si>
  <si>
    <t>01.02.2018-31.12.2026</t>
  </si>
  <si>
    <t>частина приміщення гаражу 56,3 м.кв.</t>
  </si>
  <si>
    <t>ФОП Барсуков Дмитро Олександрович</t>
  </si>
  <si>
    <t>01.10.2018-31.10.2025</t>
  </si>
  <si>
    <t>частина приміщення гаражу 80,6 м.кв.</t>
  </si>
  <si>
    <t>10.12.2021-10.12.2026</t>
  </si>
  <si>
    <t>нежитлове приміщення в одноповерховій будівлі 101, 9 м.кв.</t>
  </si>
  <si>
    <t>ФОП Христенко Таміла Григорівна</t>
  </si>
  <si>
    <t>03.11.2021-03.11.2026</t>
  </si>
  <si>
    <t>ЧСШ №28</t>
  </si>
  <si>
    <t>Теплиця</t>
  </si>
  <si>
    <t>ФОП Камінський Р.І.</t>
  </si>
  <si>
    <t>09.01.2023
-08.12.2027</t>
  </si>
  <si>
    <t>ФОП Бутевич Т.А.</t>
  </si>
  <si>
    <t>10.01.2023
-09.12.2027</t>
  </si>
  <si>
    <t>ФОП Поліщук О.</t>
  </si>
  <si>
    <t>Черкаський міський Будинок культури імені Івана Кулика</t>
  </si>
  <si>
    <t>Кабінет</t>
  </si>
  <si>
    <t>Зборівська Д.О.</t>
  </si>
  <si>
    <t>Черкаська спеціалізована школа 
І-ІІІ ступенів № 3
ЧМР ЧО</t>
  </si>
  <si>
    <t>Підвальне 
приміщення
62,6 кв. м</t>
  </si>
  <si>
    <t>Автомобільна 
школа ЧОО ВСА</t>
  </si>
  <si>
    <t>26.11.2021-
25.11.2026</t>
  </si>
  <si>
    <t>1501,25
без ПДВ</t>
  </si>
  <si>
    <t>Приміщення
 на 1-му поверсі
29,8 кв. м</t>
  </si>
  <si>
    <t>ФОП 
Яновський А.М.</t>
  </si>
  <si>
    <t>24.11.2021-
23.11.2026</t>
  </si>
  <si>
    <t>1310
без ПДВ</t>
  </si>
  <si>
    <t>Приміщення
 на 2-му поверсі
99,2 кв. м</t>
  </si>
  <si>
    <t>10,00
за годину
без ПДВ</t>
  </si>
  <si>
    <t>Департамент освіти та гуманітарної політики ЧМР</t>
  </si>
  <si>
    <t>Черкаький міський Палац молоді</t>
  </si>
  <si>
    <t>кімната  16,8м2</t>
  </si>
  <si>
    <t xml:space="preserve">РО "РГ "ХЦПЄ "Нове покоління"  </t>
  </si>
  <si>
    <t>11.01.2022 - 10.01.2027</t>
  </si>
  <si>
    <t>малий зал 272,0м2</t>
  </si>
  <si>
    <t>06.10.2023 - 06.10.2028</t>
  </si>
  <si>
    <t>вбудоване приміщення  67,0м2</t>
  </si>
  <si>
    <t>ФОП Ворончук О.В.</t>
  </si>
  <si>
    <t>16.09.2021 - 16.09.2026</t>
  </si>
  <si>
    <t>зал  88,5 м2</t>
  </si>
  <si>
    <t>ФОП Хріпкова Д.В.</t>
  </si>
  <si>
    <t>08.09.2022- 07.07.2027</t>
  </si>
  <si>
    <t>ЧСШ І-ІІІ ступенів № 13 Черкаської міської ради Черкаської області</t>
  </si>
  <si>
    <t>ГО ШТК "ОКІНАВА"</t>
  </si>
  <si>
    <t>01.09.23-30.06.24</t>
  </si>
  <si>
    <t>Департмент освіти та гуманітарної політіики ЧМР</t>
  </si>
  <si>
    <t>ГО «Центр інтелектуально-естетичого розвитку дитини Індіго»</t>
  </si>
  <si>
    <t>З 06.04.2022р. на 4 роки 11 місців</t>
  </si>
  <si>
    <t>ФОП Миколенко Владимир Іванович</t>
  </si>
  <si>
    <t>З 07.12.2022р.на термін - 5 років</t>
  </si>
  <si>
    <t>ФОП Яновський А.М.</t>
  </si>
  <si>
    <t>З 29.12.2022р.на термін – 5 років</t>
  </si>
  <si>
    <t>Дошкільний навчальний заклад (ясла-садок) комбінованого типу № 10 «Ялинка» Черкаської міської ради</t>
  </si>
  <si>
    <t>нежитлове приміщення на I-му поверсі площею 223,9 кв.м</t>
  </si>
  <si>
    <t>ТОВ «ДНЗ – Центр розвтку дитини «Монтессорі Фемелі»</t>
  </si>
  <si>
    <t>нежитлове приміщення на II-му поверсі площею 124,54 кв.м</t>
  </si>
  <si>
    <t>Договір оренди №5 від 25.05.2023р строком на 5 років до 25.05.2028р</t>
  </si>
  <si>
    <t>Дошкільний навчальний заклад (ясла-садок) № 23 «Струмок» Черкаської міської ради</t>
  </si>
  <si>
    <t>частина нежитлового приміщення площею 131,7 кв.м.</t>
  </si>
  <si>
    <t xml:space="preserve">Черкаський обласний центр з гідрометеорології </t>
  </si>
  <si>
    <t>Договір оренди №290 від 16.07.2021р строком до 16.07.2026р</t>
  </si>
  <si>
    <t>Дошкільний навчальний заклад (ясла-садок) № 30 «Вербиченька» Черкаської міської ради</t>
  </si>
  <si>
    <t>частина нежитлового приміщення площею 9,62 кв.м.</t>
  </si>
  <si>
    <t>Громадська організація "Дитячий Клуб "Абвгдейка"</t>
  </si>
  <si>
    <t>Договір оренди №6 від 01.12.2023р строком на 5 років до 30.11.2028р</t>
  </si>
  <si>
    <t>Дошкільний навчальний заклад (ясла-садок) № 34 «Дніпряночка» Черкаської міської ради</t>
  </si>
  <si>
    <t>Нежитлове приміщення на 1-му поверсі загальною площею 10,3 кв.м.</t>
  </si>
  <si>
    <t>ФОП Швидка І. Г.</t>
  </si>
  <si>
    <t>Договір оренди №1 від 21.01.2022р строком на 5 років до 21.01.2027р</t>
  </si>
  <si>
    <t xml:space="preserve">Дошкільний навчальний заклад (ясла-садок) комбінованого типу № 41 "Дударик" Черкаської міської ради </t>
  </si>
  <si>
    <t>Нежитлове приміщення на 1-му поверсі загальною площею 17,81 кв.м.</t>
  </si>
  <si>
    <t>Дошкільний навчальний заклад (ясла-садок) № 50 «Сфітлофорчик» Черкаської міської ради</t>
  </si>
  <si>
    <t>Нежитлові приміщення загальною площею 167,7 кв.м.</t>
  </si>
  <si>
    <t>ФОП Ткаченко М.А.</t>
  </si>
  <si>
    <t>Договір оренди №4 від 14.09.2022р строком на 5 років до 14.09.2027р</t>
  </si>
  <si>
    <t>Нежитлове приміщення загальною площею 85,69 кв.м. розташованого на першому поверсі в приміщенні чотирьохповерхової будівлі (Літ.А-4) за адресою: м. Черкаси, вул. Гагаріна, 91 а саме: частина приміщення № 36-столова</t>
  </si>
  <si>
    <t>ФОП Захаренко Наталія Миколаївна</t>
  </si>
  <si>
    <t>09.02.2022-08.02.2025</t>
  </si>
  <si>
    <t>нежитлове приміщення</t>
  </si>
  <si>
    <t>ПП Ступак</t>
  </si>
  <si>
    <t>ПП Вікна Трейд</t>
  </si>
  <si>
    <t>ПП Інтерресурс</t>
  </si>
  <si>
    <t>БО Європейські ініціативи</t>
  </si>
  <si>
    <t>Дитячо-юнацька спортивна школа з веслування Черкаської міської ради</t>
  </si>
  <si>
    <t>Черкаська міська рада</t>
  </si>
  <si>
    <t>Частина покрівлі нежитлової будівлі (вул. Князя Ольгерда, 5)</t>
  </si>
  <si>
    <t>Департамент соціальної політики Черкаської міської ради</t>
  </si>
  <si>
    <t>Черкаська гімназія № 9</t>
  </si>
  <si>
    <t>футбольне поле</t>
  </si>
  <si>
    <t>ТОВ "Футбольний клуб "ЛНЗ"</t>
  </si>
  <si>
    <t>02.10.2023-02.09.2028</t>
  </si>
  <si>
    <t>приміщення теплиці</t>
  </si>
  <si>
    <t>Департамент освіти та гуманітарної політики Черкаської міської ради</t>
  </si>
  <si>
    <t>120,00 в рік</t>
  </si>
  <si>
    <t>Квартирно-експлуатаційний відділ м.Черкаси</t>
  </si>
  <si>
    <t>1,20 в рік</t>
  </si>
  <si>
    <t>ЦДЮТ</t>
  </si>
  <si>
    <t>Смілянська,33</t>
  </si>
  <si>
    <t>01.11.2021 до кінця війсьвого стану</t>
  </si>
  <si>
    <t>07.04.2021до кінця війсьвого стану</t>
  </si>
  <si>
    <t>01.03.2023до кінця війсьвого стану</t>
  </si>
  <si>
    <t>15.12.2021до кінця війсьвого стану</t>
  </si>
  <si>
    <t>м.Черкаси, вул.Вернигори,19</t>
  </si>
  <si>
    <t>293,00         за м-ць</t>
  </si>
  <si>
    <t>6456,04        за м-ць</t>
  </si>
  <si>
    <t>Черкаська спеціалізована школа І-ІІІ ст. №33 ім. В. Симоненка ЧМР</t>
  </si>
  <si>
    <t>Черкаська спеціалізована школа І-ІІІ ст.№33 ім.В.Симоненка ЧМР</t>
  </si>
  <si>
    <t>01.09.2015 -01.09.2025</t>
  </si>
  <si>
    <t>нежитлові приміщення 15 кв.м</t>
  </si>
  <si>
    <t>нежитлові приміщення 190,9 кв.м</t>
  </si>
  <si>
    <t>нежитлові приміщення 199,4 кв.м</t>
  </si>
  <si>
    <t>ДУ№8 від 14.05.2024р до Договору оренди №137 від 22.08.2011р строком до 12.08.2024р</t>
  </si>
  <si>
    <t>ДУ №9 від 14.05.2024р до Договору оренди №193 від 01.09.2016р строком до 12.08.2024р</t>
  </si>
  <si>
    <t>Комунальний позашкільний навчальний заклад «Клуб юних моряків з флотилією» Черкаської міської ради</t>
  </si>
  <si>
    <t>частина нежитлового приміщення площею 145,8 кв.м.</t>
  </si>
  <si>
    <t>Черкаська міська дитяча громадська організація «Індіго клуб «ІРІС»</t>
  </si>
  <si>
    <t>ДУ №7 від 14.05.2024р до Договору оренди №227 від 01.03.2018р строком до 12.08.2024р</t>
  </si>
  <si>
    <t>Нежитлові приміщення загальною площею 3360,9 кв.м.</t>
  </si>
  <si>
    <t>Договір оренди №15 від 21.08.2023р строком на 2 роки до 21.08.2025р</t>
  </si>
  <si>
    <t>Договір оренди №16 від 25.08.2023р строком на 5 років до 25.08.2028р</t>
  </si>
  <si>
    <t>Приміщення в вестибюлі в триповерховій будівлі школи (літ. А-3, пд), загальною площею 9,0 кв.м, розташоване за адресою вул.  м. Черкаси, вул.Героїв  Дніпра,13</t>
  </si>
  <si>
    <t xml:space="preserve">Приміщення класу № 137 в триповерховій будівлі школи ( літ.А-3,пд ) загальною площею 53,8 кв.м.,розташоване за адресою: вул.м.Черкаси, вул.Героїв Дніпра 13. </t>
  </si>
  <si>
    <t>Департамент освіти та гуманітарної політики ЧМР Черкаської області</t>
  </si>
  <si>
    <t>Черкаська ЗОШ І-ІІІ ступенів  №22 ЧМР Черкаської області</t>
  </si>
  <si>
    <t>Дитячий садочок м.Черкаси пров.Вишневий 8/1</t>
  </si>
  <si>
    <t>ТОВ Куточок</t>
  </si>
  <si>
    <t>01.09.2023-01.08.2028</t>
  </si>
  <si>
    <t>12802 без ПДВ</t>
  </si>
  <si>
    <t xml:space="preserve">Департамент освіти та гуманітарної політики Черкаської міської ради </t>
  </si>
  <si>
    <t>Черкаська спеціалізована школа І-ІІІ ступенів № 24  Черкаської міської ради Черкаської області</t>
  </si>
  <si>
    <t>2 роки</t>
  </si>
  <si>
    <t>120,00 грн з ПДВ в рік, згідно п. 2.9 Положення</t>
  </si>
  <si>
    <t>ТОВ "Лайфселл"</t>
  </si>
  <si>
    <t>3 роки</t>
  </si>
  <si>
    <t>0.00</t>
  </si>
  <si>
    <t>280,0            за годину</t>
  </si>
  <si>
    <t>19,96              за годину</t>
  </si>
  <si>
    <t>частина приміщення  на 1 поверсі №2-1 14,47м2</t>
  </si>
  <si>
    <t>ФОП Дроніна Ю.В.</t>
  </si>
  <si>
    <t>29.05.2024 - 28.11.2024</t>
  </si>
  <si>
    <t>2,41                       за годину</t>
  </si>
  <si>
    <t>нежитлове приміщення одноповерхова будівля 72,02 м.кв.(майстерня)</t>
  </si>
  <si>
    <t>ФОП Чередниченко Роман Миколайович</t>
  </si>
  <si>
    <t>01.05.2024-30.04.2029</t>
  </si>
  <si>
    <t>нежитлове приміщення на 1--му поверсі триповерхового громадського будинку Черкаської спеціалізованої школи І-ІІІ ст № 13, загальною площею 73,45 кв.м., за адресою м.Черкаси, вул.Гетьмана Сагайдачного, б.146</t>
  </si>
  <si>
    <t>Нежитлове приміщення розташоване в підвальному приміщенні чотириповерхової будівлі школи (Літ.А-4) Частина приміщення № 14 - спортзал, площею 58,5 кв.м.</t>
  </si>
  <si>
    <t>Приватне підприємство “Укравтосервіс”</t>
  </si>
  <si>
    <t>01.01.2022-31.12.2026 включно</t>
  </si>
  <si>
    <t>2842,09 грн в т.ч. ПДВ - 473,68 грн</t>
  </si>
  <si>
    <t>Черкаський навчально-виховний комплекс “Загальноосвітня школа І-ІІІ ступенів - ліцей спортивного профілю № 34” Черкаської міської ради Черкаської області</t>
  </si>
  <si>
    <t>Нежитлове приміщення розташоване на першому поверсі одноповерхової будівлі теплиці (Літ.Б-2) Приміщення № 7 - склад площею 39,9 кв.м.</t>
  </si>
  <si>
    <t>1893,67 грн в т.ч. ПДВ - 315,61 грн</t>
  </si>
  <si>
    <t>590,77 грн в т.ч. ПДВ - 98,46 грн</t>
  </si>
  <si>
    <t>08.11.2021 – 07.11.2022, Д/У № 8 від 14.05.2024 р., строк дії продовжено до 11.08.2024</t>
  </si>
  <si>
    <t>Місце знаходження об’єкта: м.Черкаси, вул. В’ячеслава Чорновола, 118/1
Загальна площа обєкту оренди - 1917,6 кв.м., а саме:
дитячий садок з підвалом</t>
  </si>
  <si>
    <t>Нежитлові приміщення площею 6651,6 кв.м.</t>
  </si>
  <si>
    <t>Приміщення загально площею -72,15 м.кв. в триповерховій будівлі школи (літ. А-3, пд), розташоване за адресою вул.  м. Черкаси, вул. Героїв  Дніпра,13.</t>
  </si>
  <si>
    <t>Надходження орендної плати 01.07.2024-30.09.2024р.</t>
  </si>
  <si>
    <t>за 3 квартал 2024 рік</t>
  </si>
  <si>
    <t xml:space="preserve">нежитлове приміщення в розміщене на третьому поверсі в громадській будівлі (літерація – «А-ІІІ»), загальною площею – 30,55 кв.м, за адресою: м. Черкаси, Смілянська, 21, а саме: приміщення № 3-10 – кабінет, площею 23,5 кв.м та місця загального користування площею – 7,05 кв.м, </t>
  </si>
  <si>
    <t>ФОП Насінник Анастасія Вікторівна</t>
  </si>
  <si>
    <t>17.09.2024-16.09.2024</t>
  </si>
  <si>
    <t>1792 (поточна заборгованість)</t>
  </si>
  <si>
    <t>частина приміщення на 1 поверсі №2-1 53,3м2</t>
  </si>
  <si>
    <t xml:space="preserve">РО "РГ "ХЦПЄ "Нове покоління" </t>
  </si>
  <si>
    <t>15.07.2024 - 14.07.2029</t>
  </si>
  <si>
    <t>70,0 за годину</t>
  </si>
  <si>
    <t xml:space="preserve">                                     </t>
  </si>
  <si>
    <t>Інформація щодо договорів оренди об’єктів міської комунальної власності (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</si>
</sst>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>
      <alignment vertical="center"/>
    </xf>
  </cellStyleXfs>
  <cellXfs count="89">
    <xf numFmtId="0" fontId="0" fillId="0" borderId="0" xfId="0"/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14" fontId="1" fillId="3" borderId="5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1" fillId="3" borderId="5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horizontal="center" vertical="center"/>
    </xf>
    <xf numFmtId="2" fontId="1" fillId="3" borderId="14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2" fontId="8" fillId="3" borderId="0" xfId="0" applyNumberFormat="1" applyFont="1" applyFill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2" fontId="1" fillId="3" borderId="16" xfId="0" applyNumberFormat="1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horizontal="center" vertical="center" wrapText="1" shrinkToFit="1"/>
    </xf>
    <xf numFmtId="0" fontId="2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 shrinkToFit="1"/>
    </xf>
    <xf numFmtId="14" fontId="1" fillId="3" borderId="16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2" fontId="5" fillId="3" borderId="16" xfId="1" applyNumberFormat="1" applyFont="1" applyFill="1" applyBorder="1" applyAlignment="1" applyProtection="1">
      <alignment horizontal="center" vertical="center" wrapText="1"/>
      <protection locked="0"/>
    </xf>
    <xf numFmtId="2" fontId="5" fillId="3" borderId="19" xfId="1" applyNumberFormat="1" applyFont="1" applyFill="1" applyBorder="1" applyAlignment="1" applyProtection="1">
      <alignment horizontal="center" vertical="center" wrapText="1"/>
      <protection locked="0"/>
    </xf>
    <xf numFmtId="2" fontId="5" fillId="3" borderId="5" xfId="1" applyNumberFormat="1" applyFont="1" applyFill="1" applyBorder="1" applyAlignment="1" applyProtection="1">
      <alignment horizontal="center" vertical="center" wrapText="1"/>
      <protection locked="0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16" xfId="1" applyNumberFormat="1" applyFont="1" applyFill="1" applyBorder="1" applyAlignment="1">
      <alignment horizontal="center" vertical="center"/>
    </xf>
    <xf numFmtId="2" fontId="5" fillId="3" borderId="19" xfId="1" applyNumberFormat="1" applyFont="1" applyFill="1" applyBorder="1" applyAlignment="1">
      <alignment horizontal="center" vertical="center"/>
    </xf>
    <xf numFmtId="2" fontId="5" fillId="3" borderId="5" xfId="1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3" borderId="16" xfId="1" applyFont="1" applyFill="1" applyBorder="1" applyAlignment="1" applyProtection="1">
      <alignment horizontal="center" vertical="center" wrapText="1"/>
      <protection locked="0"/>
    </xf>
    <xf numFmtId="0" fontId="5" fillId="3" borderId="19" xfId="1" applyFont="1" applyFill="1" applyBorder="1" applyAlignment="1" applyProtection="1">
      <alignment horizontal="center" vertical="center" wrapText="1"/>
      <protection locked="0"/>
    </xf>
    <xf numFmtId="0" fontId="5" fillId="3" borderId="5" xfId="1" applyFont="1" applyFill="1" applyBorder="1" applyAlignment="1" applyProtection="1">
      <alignment horizontal="center" vertical="center" wrapText="1"/>
      <protection locked="0"/>
    </xf>
    <xf numFmtId="0" fontId="5" fillId="3" borderId="1" xfId="1" applyFont="1" applyFill="1" applyBorder="1" applyAlignment="1">
      <alignment horizontal="center" vertical="center" wrapText="1"/>
    </xf>
    <xf numFmtId="0" fontId="5" fillId="3" borderId="16" xfId="1" applyFont="1" applyFill="1" applyBorder="1" applyAlignment="1">
      <alignment horizontal="center" vertical="center" wrapText="1"/>
    </xf>
    <xf numFmtId="0" fontId="5" fillId="3" borderId="19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2" fontId="5" fillId="3" borderId="1" xfId="1" applyNumberFormat="1" applyFont="1" applyFill="1" applyBorder="1" applyAlignment="1">
      <alignment horizontal="center" vertical="center" wrapText="1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3" borderId="19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14" fontId="5" fillId="3" borderId="16" xfId="1" applyNumberFormat="1" applyFont="1" applyFill="1" applyBorder="1" applyAlignment="1">
      <alignment horizontal="center" vertical="center" wrapText="1"/>
    </xf>
    <xf numFmtId="14" fontId="5" fillId="3" borderId="19" xfId="1" applyNumberFormat="1" applyFont="1" applyFill="1" applyBorder="1" applyAlignment="1">
      <alignment horizontal="center" vertical="center" wrapText="1"/>
    </xf>
    <xf numFmtId="14" fontId="5" fillId="3" borderId="5" xfId="1" applyNumberFormat="1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9"/>
  <sheetViews>
    <sheetView tabSelected="1" zoomScale="70" zoomScaleNormal="70" workbookViewId="0">
      <selection activeCell="L4" sqref="L4"/>
    </sheetView>
  </sheetViews>
  <sheetFormatPr defaultRowHeight="15.75" x14ac:dyDescent="0.25"/>
  <cols>
    <col min="1" max="1" width="8.85546875" style="2" customWidth="1"/>
    <col min="2" max="2" width="16.7109375" style="18" customWidth="1"/>
    <col min="3" max="3" width="16.85546875" style="18" customWidth="1"/>
    <col min="4" max="4" width="15.5703125" style="18" customWidth="1"/>
    <col min="5" max="5" width="17.5703125" style="18" customWidth="1"/>
    <col min="6" max="6" width="15.28515625" style="18" customWidth="1"/>
    <col min="7" max="7" width="11.42578125" style="18" customWidth="1"/>
    <col min="8" max="8" width="15.140625" style="18" customWidth="1"/>
    <col min="9" max="9" width="10.5703125" style="18" customWidth="1"/>
    <col min="10" max="16384" width="9.140625" style="18"/>
  </cols>
  <sheetData>
    <row r="1" spans="1:9" s="16" customFormat="1" x14ac:dyDescent="0.25">
      <c r="A1" s="1"/>
      <c r="B1" s="67" t="s">
        <v>198</v>
      </c>
      <c r="C1" s="68"/>
      <c r="D1" s="68"/>
      <c r="E1" s="68"/>
      <c r="F1" s="68"/>
      <c r="G1" s="15"/>
      <c r="H1" s="15"/>
      <c r="I1" s="6"/>
    </row>
    <row r="2" spans="1:9" x14ac:dyDescent="0.25">
      <c r="C2" s="69" t="s">
        <v>188</v>
      </c>
      <c r="D2" s="70"/>
      <c r="E2" s="70"/>
      <c r="F2" s="70"/>
      <c r="G2" s="17"/>
      <c r="H2" s="17"/>
      <c r="I2" s="7"/>
    </row>
    <row r="3" spans="1:9" ht="16.5" thickBot="1" x14ac:dyDescent="0.3">
      <c r="A3" s="8"/>
      <c r="B3" s="9"/>
      <c r="C3" s="9"/>
      <c r="D3" s="9"/>
      <c r="E3" s="10"/>
      <c r="F3" s="10"/>
      <c r="G3" s="10"/>
      <c r="H3" s="10"/>
      <c r="I3" s="11"/>
    </row>
    <row r="4" spans="1:9" ht="103.5" customHeight="1" thickBot="1" x14ac:dyDescent="0.3">
      <c r="A4" s="3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12" t="s">
        <v>187</v>
      </c>
      <c r="I4" s="5" t="s">
        <v>7</v>
      </c>
    </row>
    <row r="5" spans="1:9" ht="106.5" customHeight="1" x14ac:dyDescent="0.25">
      <c r="A5" s="19">
        <v>1</v>
      </c>
      <c r="B5" s="19" t="s">
        <v>8</v>
      </c>
      <c r="C5" s="19" t="s">
        <v>8</v>
      </c>
      <c r="D5" s="20" t="s">
        <v>132</v>
      </c>
      <c r="E5" s="19" t="s">
        <v>9</v>
      </c>
      <c r="F5" s="19" t="s">
        <v>10</v>
      </c>
      <c r="G5" s="21">
        <v>72215.39</v>
      </c>
      <c r="H5" s="21">
        <v>72215.39</v>
      </c>
      <c r="I5" s="22">
        <v>0</v>
      </c>
    </row>
    <row r="6" spans="1:9" ht="90.75" customHeight="1" x14ac:dyDescent="0.25">
      <c r="A6" s="23">
        <v>2</v>
      </c>
      <c r="B6" s="23" t="s">
        <v>11</v>
      </c>
      <c r="C6" s="23" t="s">
        <v>11</v>
      </c>
      <c r="D6" s="23" t="s">
        <v>138</v>
      </c>
      <c r="E6" s="23" t="s">
        <v>12</v>
      </c>
      <c r="F6" s="23" t="s">
        <v>137</v>
      </c>
      <c r="G6" s="24">
        <v>685.43</v>
      </c>
      <c r="H6" s="24">
        <v>2042.55</v>
      </c>
      <c r="I6" s="25">
        <v>0</v>
      </c>
    </row>
    <row r="7" spans="1:9" ht="73.5" customHeight="1" x14ac:dyDescent="0.25">
      <c r="A7" s="23">
        <v>3</v>
      </c>
      <c r="B7" s="23" t="s">
        <v>11</v>
      </c>
      <c r="C7" s="23" t="s">
        <v>11</v>
      </c>
      <c r="D7" s="23" t="s">
        <v>139</v>
      </c>
      <c r="E7" s="23" t="s">
        <v>12</v>
      </c>
      <c r="F7" s="23" t="s">
        <v>137</v>
      </c>
      <c r="G7" s="24">
        <v>17860.98</v>
      </c>
      <c r="H7" s="24">
        <v>53224.73</v>
      </c>
      <c r="I7" s="25">
        <v>0</v>
      </c>
    </row>
    <row r="8" spans="1:9" ht="92.25" customHeight="1" x14ac:dyDescent="0.25">
      <c r="A8" s="23">
        <v>4</v>
      </c>
      <c r="B8" s="23" t="s">
        <v>11</v>
      </c>
      <c r="C8" s="23" t="s">
        <v>11</v>
      </c>
      <c r="D8" s="23" t="s">
        <v>140</v>
      </c>
      <c r="E8" s="23" t="s">
        <v>12</v>
      </c>
      <c r="F8" s="23" t="s">
        <v>137</v>
      </c>
      <c r="G8" s="24">
        <v>11531.63</v>
      </c>
      <c r="H8" s="24">
        <v>34363.65</v>
      </c>
      <c r="I8" s="25">
        <v>0</v>
      </c>
    </row>
    <row r="9" spans="1:9" ht="108.75" customHeight="1" x14ac:dyDescent="0.25">
      <c r="A9" s="23">
        <v>5</v>
      </c>
      <c r="B9" s="23" t="s">
        <v>11</v>
      </c>
      <c r="C9" s="23" t="s">
        <v>11</v>
      </c>
      <c r="D9" s="23" t="s">
        <v>140</v>
      </c>
      <c r="E9" s="23" t="s">
        <v>12</v>
      </c>
      <c r="F9" s="23" t="s">
        <v>137</v>
      </c>
      <c r="G9" s="24">
        <v>11531.63</v>
      </c>
      <c r="H9" s="24">
        <v>34363.65</v>
      </c>
      <c r="I9" s="25">
        <v>0</v>
      </c>
    </row>
    <row r="10" spans="1:9" ht="74.25" customHeight="1" x14ac:dyDescent="0.25">
      <c r="A10" s="23">
        <v>6</v>
      </c>
      <c r="B10" s="23" t="s">
        <v>38</v>
      </c>
      <c r="C10" s="23" t="s">
        <v>38</v>
      </c>
      <c r="D10" s="23" t="s">
        <v>39</v>
      </c>
      <c r="E10" s="23" t="s">
        <v>40</v>
      </c>
      <c r="F10" s="23" t="s">
        <v>41</v>
      </c>
      <c r="G10" s="25">
        <v>3153</v>
      </c>
      <c r="H10" s="26">
        <v>28377</v>
      </c>
      <c r="I10" s="25">
        <v>0</v>
      </c>
    </row>
    <row r="11" spans="1:9" ht="121.5" customHeight="1" x14ac:dyDescent="0.25">
      <c r="A11" s="23">
        <v>7</v>
      </c>
      <c r="B11" s="23" t="s">
        <v>38</v>
      </c>
      <c r="C11" s="23" t="s">
        <v>38</v>
      </c>
      <c r="D11" s="23" t="s">
        <v>39</v>
      </c>
      <c r="E11" s="23" t="s">
        <v>42</v>
      </c>
      <c r="F11" s="23" t="s">
        <v>43</v>
      </c>
      <c r="G11" s="25">
        <v>3342.18</v>
      </c>
      <c r="H11" s="26">
        <v>30079.62</v>
      </c>
      <c r="I11" s="25">
        <v>0</v>
      </c>
    </row>
    <row r="12" spans="1:9" ht="107.25" customHeight="1" x14ac:dyDescent="0.25">
      <c r="A12" s="23">
        <v>8</v>
      </c>
      <c r="B12" s="23" t="s">
        <v>38</v>
      </c>
      <c r="C12" s="23" t="s">
        <v>38</v>
      </c>
      <c r="D12" s="23" t="s">
        <v>39</v>
      </c>
      <c r="E12" s="23" t="s">
        <v>44</v>
      </c>
      <c r="F12" s="23" t="s">
        <v>41</v>
      </c>
      <c r="G12" s="25">
        <v>772.49</v>
      </c>
      <c r="H12" s="26">
        <v>6952.41</v>
      </c>
      <c r="I12" s="25">
        <v>0</v>
      </c>
    </row>
    <row r="13" spans="1:9" ht="157.5" customHeight="1" x14ac:dyDescent="0.25">
      <c r="A13" s="23">
        <v>9</v>
      </c>
      <c r="B13" s="27" t="s">
        <v>45</v>
      </c>
      <c r="C13" s="27" t="s">
        <v>45</v>
      </c>
      <c r="D13" s="27" t="s">
        <v>46</v>
      </c>
      <c r="E13" s="27" t="s">
        <v>47</v>
      </c>
      <c r="F13" s="27" t="s">
        <v>183</v>
      </c>
      <c r="G13" s="28">
        <v>25</v>
      </c>
      <c r="H13" s="28">
        <v>7014.59</v>
      </c>
      <c r="I13" s="28">
        <v>0</v>
      </c>
    </row>
    <row r="14" spans="1:9" ht="108" customHeight="1" x14ac:dyDescent="0.25">
      <c r="A14" s="23">
        <v>10</v>
      </c>
      <c r="B14" s="23" t="s">
        <v>48</v>
      </c>
      <c r="C14" s="23" t="s">
        <v>48</v>
      </c>
      <c r="D14" s="23" t="s">
        <v>49</v>
      </c>
      <c r="E14" s="23" t="s">
        <v>50</v>
      </c>
      <c r="F14" s="23" t="s">
        <v>51</v>
      </c>
      <c r="G14" s="29" t="s">
        <v>52</v>
      </c>
      <c r="H14" s="25">
        <f>2025.5*3</f>
        <v>6076.5</v>
      </c>
      <c r="I14" s="30">
        <v>0</v>
      </c>
    </row>
    <row r="15" spans="1:9" ht="101.25" customHeight="1" x14ac:dyDescent="0.25">
      <c r="A15" s="23">
        <v>11</v>
      </c>
      <c r="B15" s="23" t="s">
        <v>48</v>
      </c>
      <c r="C15" s="23" t="s">
        <v>48</v>
      </c>
      <c r="D15" s="23" t="s">
        <v>53</v>
      </c>
      <c r="E15" s="23" t="s">
        <v>54</v>
      </c>
      <c r="F15" s="23" t="s">
        <v>55</v>
      </c>
      <c r="G15" s="29" t="s">
        <v>56</v>
      </c>
      <c r="H15" s="31">
        <f>1767.45*3</f>
        <v>5302.35</v>
      </c>
      <c r="I15" s="25">
        <v>0</v>
      </c>
    </row>
    <row r="16" spans="1:9" ht="94.5" x14ac:dyDescent="0.25">
      <c r="A16" s="23">
        <v>12</v>
      </c>
      <c r="B16" s="23" t="s">
        <v>48</v>
      </c>
      <c r="C16" s="23" t="s">
        <v>48</v>
      </c>
      <c r="D16" s="23" t="s">
        <v>57</v>
      </c>
      <c r="E16" s="23" t="s">
        <v>54</v>
      </c>
      <c r="F16" s="23" t="s">
        <v>55</v>
      </c>
      <c r="G16" s="32" t="s">
        <v>58</v>
      </c>
      <c r="H16" s="33">
        <v>4293</v>
      </c>
      <c r="I16" s="34">
        <v>0</v>
      </c>
    </row>
    <row r="17" spans="1:9" ht="189.75" customHeight="1" x14ac:dyDescent="0.25">
      <c r="A17" s="23">
        <v>13</v>
      </c>
      <c r="B17" s="23" t="s">
        <v>72</v>
      </c>
      <c r="C17" s="23" t="s">
        <v>72</v>
      </c>
      <c r="D17" s="23" t="s">
        <v>174</v>
      </c>
      <c r="E17" s="23" t="s">
        <v>73</v>
      </c>
      <c r="F17" s="23" t="s">
        <v>74</v>
      </c>
      <c r="G17" s="29">
        <v>2730</v>
      </c>
      <c r="H17" s="22">
        <v>2730</v>
      </c>
      <c r="I17" s="29">
        <f>G17-H17</f>
        <v>0</v>
      </c>
    </row>
    <row r="18" spans="1:9" ht="105.75" customHeight="1" x14ac:dyDescent="0.25">
      <c r="A18" s="23">
        <v>14</v>
      </c>
      <c r="B18" s="27" t="s">
        <v>152</v>
      </c>
      <c r="C18" s="27" t="s">
        <v>153</v>
      </c>
      <c r="D18" s="23" t="s">
        <v>154</v>
      </c>
      <c r="E18" s="23" t="s">
        <v>155</v>
      </c>
      <c r="F18" s="23" t="s">
        <v>156</v>
      </c>
      <c r="G18" s="24" t="s">
        <v>157</v>
      </c>
      <c r="H18" s="35">
        <f>38406</f>
        <v>38406</v>
      </c>
      <c r="I18" s="30">
        <v>0</v>
      </c>
    </row>
    <row r="19" spans="1:9" ht="241.5" customHeight="1" x14ac:dyDescent="0.25">
      <c r="A19" s="23">
        <v>15</v>
      </c>
      <c r="B19" s="29" t="s">
        <v>75</v>
      </c>
      <c r="C19" s="29" t="s">
        <v>135</v>
      </c>
      <c r="D19" s="29" t="s">
        <v>186</v>
      </c>
      <c r="E19" s="29" t="s">
        <v>76</v>
      </c>
      <c r="F19" s="29" t="s">
        <v>77</v>
      </c>
      <c r="G19" s="25">
        <v>1615.36</v>
      </c>
      <c r="H19" s="26">
        <v>1615.36</v>
      </c>
      <c r="I19" s="25">
        <v>0</v>
      </c>
    </row>
    <row r="20" spans="1:9" ht="246.75" customHeight="1" x14ac:dyDescent="0.25">
      <c r="A20" s="23">
        <v>16</v>
      </c>
      <c r="B20" s="29" t="s">
        <v>136</v>
      </c>
      <c r="C20" s="29" t="s">
        <v>135</v>
      </c>
      <c r="D20" s="29" t="s">
        <v>150</v>
      </c>
      <c r="E20" s="36" t="s">
        <v>78</v>
      </c>
      <c r="F20" s="29" t="s">
        <v>79</v>
      </c>
      <c r="G20" s="25">
        <v>512.27</v>
      </c>
      <c r="H20" s="25">
        <f>512.27*3</f>
        <v>1536.81</v>
      </c>
      <c r="I20" s="25">
        <v>0</v>
      </c>
    </row>
    <row r="21" spans="1:9" ht="217.5" customHeight="1" x14ac:dyDescent="0.25">
      <c r="A21" s="23">
        <v>17</v>
      </c>
      <c r="B21" s="29" t="s">
        <v>135</v>
      </c>
      <c r="C21" s="29" t="s">
        <v>135</v>
      </c>
      <c r="D21" s="29" t="s">
        <v>151</v>
      </c>
      <c r="E21" s="29" t="s">
        <v>80</v>
      </c>
      <c r="F21" s="29" t="s">
        <v>81</v>
      </c>
      <c r="G21" s="25">
        <v>588.38</v>
      </c>
      <c r="H21" s="25">
        <f>588.38*3</f>
        <v>1765.1399999999999</v>
      </c>
      <c r="I21" s="25">
        <v>0</v>
      </c>
    </row>
    <row r="22" spans="1:9" ht="164.25" customHeight="1" x14ac:dyDescent="0.25">
      <c r="A22" s="23">
        <v>18</v>
      </c>
      <c r="B22" s="27" t="s">
        <v>82</v>
      </c>
      <c r="C22" s="27" t="s">
        <v>82</v>
      </c>
      <c r="D22" s="23" t="s">
        <v>83</v>
      </c>
      <c r="E22" s="23" t="s">
        <v>84</v>
      </c>
      <c r="F22" s="23" t="s">
        <v>141</v>
      </c>
      <c r="G22" s="26">
        <v>9280.02</v>
      </c>
      <c r="H22" s="26">
        <f>9088.34+9088.34+9142.87</f>
        <v>27319.550000000003</v>
      </c>
      <c r="I22" s="25">
        <v>0</v>
      </c>
    </row>
    <row r="23" spans="1:9" ht="169.5" customHeight="1" x14ac:dyDescent="0.25">
      <c r="A23" s="23">
        <v>19</v>
      </c>
      <c r="B23" s="27" t="s">
        <v>82</v>
      </c>
      <c r="C23" s="27" t="s">
        <v>82</v>
      </c>
      <c r="D23" s="23" t="s">
        <v>85</v>
      </c>
      <c r="E23" s="23" t="s">
        <v>84</v>
      </c>
      <c r="F23" s="23" t="s">
        <v>86</v>
      </c>
      <c r="G23" s="26">
        <v>5154.97</v>
      </c>
      <c r="H23" s="26">
        <f>5048.51+5048.51+5078.6</f>
        <v>15175.62</v>
      </c>
      <c r="I23" s="25">
        <v>0</v>
      </c>
    </row>
    <row r="24" spans="1:9" ht="148.5" customHeight="1" x14ac:dyDescent="0.25">
      <c r="A24" s="23">
        <v>20</v>
      </c>
      <c r="B24" s="23" t="s">
        <v>87</v>
      </c>
      <c r="C24" s="23" t="s">
        <v>87</v>
      </c>
      <c r="D24" s="23" t="s">
        <v>88</v>
      </c>
      <c r="E24" s="23" t="s">
        <v>89</v>
      </c>
      <c r="F24" s="23" t="s">
        <v>90</v>
      </c>
      <c r="G24" s="25">
        <v>316.08</v>
      </c>
      <c r="H24" s="25">
        <f>316.08*3</f>
        <v>948.24</v>
      </c>
      <c r="I24" s="25">
        <v>0</v>
      </c>
    </row>
    <row r="25" spans="1:9" ht="126.75" customHeight="1" x14ac:dyDescent="0.25">
      <c r="A25" s="23">
        <v>21</v>
      </c>
      <c r="B25" s="23" t="s">
        <v>91</v>
      </c>
      <c r="C25" s="23" t="s">
        <v>91</v>
      </c>
      <c r="D25" s="23" t="s">
        <v>92</v>
      </c>
      <c r="E25" s="23" t="s">
        <v>93</v>
      </c>
      <c r="F25" s="23" t="s">
        <v>94</v>
      </c>
      <c r="G25" s="26">
        <v>480</v>
      </c>
      <c r="H25" s="26">
        <v>2064</v>
      </c>
      <c r="I25" s="26">
        <v>816</v>
      </c>
    </row>
    <row r="26" spans="1:9" ht="201.75" customHeight="1" x14ac:dyDescent="0.25">
      <c r="A26" s="23">
        <v>22</v>
      </c>
      <c r="B26" s="23" t="s">
        <v>95</v>
      </c>
      <c r="C26" s="23" t="s">
        <v>95</v>
      </c>
      <c r="D26" s="23" t="s">
        <v>96</v>
      </c>
      <c r="E26" s="23" t="s">
        <v>97</v>
      </c>
      <c r="F26" s="23" t="s">
        <v>98</v>
      </c>
      <c r="G26" s="25">
        <v>35.64</v>
      </c>
      <c r="H26" s="25">
        <f>35.64*3</f>
        <v>106.92</v>
      </c>
      <c r="I26" s="25">
        <v>0</v>
      </c>
    </row>
    <row r="27" spans="1:9" ht="201.75" customHeight="1" x14ac:dyDescent="0.25">
      <c r="A27" s="23">
        <v>23</v>
      </c>
      <c r="B27" s="23" t="s">
        <v>99</v>
      </c>
      <c r="C27" s="23" t="s">
        <v>99</v>
      </c>
      <c r="D27" s="23" t="s">
        <v>100</v>
      </c>
      <c r="E27" s="23" t="s">
        <v>93</v>
      </c>
      <c r="F27" s="23" t="s">
        <v>142</v>
      </c>
      <c r="G27" s="37">
        <v>1680</v>
      </c>
      <c r="H27" s="26">
        <v>5880</v>
      </c>
      <c r="I27" s="26">
        <v>2856</v>
      </c>
    </row>
    <row r="28" spans="1:9" ht="153.75" customHeight="1" x14ac:dyDescent="0.25">
      <c r="A28" s="23">
        <v>24</v>
      </c>
      <c r="B28" s="23" t="s">
        <v>101</v>
      </c>
      <c r="C28" s="23" t="s">
        <v>101</v>
      </c>
      <c r="D28" s="23" t="s">
        <v>102</v>
      </c>
      <c r="E28" s="23" t="s">
        <v>103</v>
      </c>
      <c r="F28" s="23" t="s">
        <v>104</v>
      </c>
      <c r="G28" s="26">
        <v>25546.87</v>
      </c>
      <c r="H28" s="26">
        <f>51100+51546.87</f>
        <v>102646.87</v>
      </c>
      <c r="I28" s="26">
        <v>20346.96</v>
      </c>
    </row>
    <row r="29" spans="1:9" ht="181.5" customHeight="1" x14ac:dyDescent="0.25">
      <c r="A29" s="23">
        <v>25</v>
      </c>
      <c r="B29" s="23" t="s">
        <v>143</v>
      </c>
      <c r="C29" s="23" t="s">
        <v>143</v>
      </c>
      <c r="D29" s="23" t="s">
        <v>144</v>
      </c>
      <c r="E29" s="23" t="s">
        <v>145</v>
      </c>
      <c r="F29" s="23" t="s">
        <v>146</v>
      </c>
      <c r="G29" s="26">
        <v>1601.16</v>
      </c>
      <c r="H29" s="26">
        <f>1568.09+1568.09+1577.5</f>
        <v>4713.68</v>
      </c>
      <c r="I29" s="25">
        <v>0</v>
      </c>
    </row>
    <row r="30" spans="1:9" ht="153" customHeight="1" x14ac:dyDescent="0.25">
      <c r="A30" s="23">
        <v>26</v>
      </c>
      <c r="B30" s="23" t="s">
        <v>122</v>
      </c>
      <c r="C30" s="23" t="s">
        <v>122</v>
      </c>
      <c r="D30" s="23" t="s">
        <v>147</v>
      </c>
      <c r="E30" s="23" t="s">
        <v>116</v>
      </c>
      <c r="F30" s="23" t="s">
        <v>148</v>
      </c>
      <c r="G30" s="25" t="s">
        <v>123</v>
      </c>
      <c r="H30" s="25">
        <v>0</v>
      </c>
      <c r="I30" s="30">
        <v>0</v>
      </c>
    </row>
    <row r="31" spans="1:9" ht="162" customHeight="1" x14ac:dyDescent="0.25">
      <c r="A31" s="23">
        <v>27</v>
      </c>
      <c r="B31" s="23" t="s">
        <v>122</v>
      </c>
      <c r="C31" s="23" t="s">
        <v>122</v>
      </c>
      <c r="D31" s="23" t="s">
        <v>185</v>
      </c>
      <c r="E31" s="23" t="s">
        <v>124</v>
      </c>
      <c r="F31" s="23" t="s">
        <v>149</v>
      </c>
      <c r="G31" s="25" t="s">
        <v>125</v>
      </c>
      <c r="H31" s="25">
        <v>0</v>
      </c>
      <c r="I31" s="30">
        <v>0.42</v>
      </c>
    </row>
    <row r="32" spans="1:9" ht="84" customHeight="1" x14ac:dyDescent="0.25">
      <c r="A32" s="23">
        <v>28</v>
      </c>
      <c r="B32" s="23" t="s">
        <v>126</v>
      </c>
      <c r="C32" s="23" t="s">
        <v>127</v>
      </c>
      <c r="D32" s="23" t="s">
        <v>108</v>
      </c>
      <c r="E32" s="23" t="s">
        <v>109</v>
      </c>
      <c r="F32" s="38" t="s">
        <v>128</v>
      </c>
      <c r="G32" s="23">
        <v>166.67</v>
      </c>
      <c r="H32" s="39">
        <v>333.34</v>
      </c>
      <c r="I32" s="23">
        <v>0</v>
      </c>
    </row>
    <row r="33" spans="1:12" ht="86.25" customHeight="1" x14ac:dyDescent="0.25">
      <c r="A33" s="23">
        <v>29</v>
      </c>
      <c r="B33" s="23" t="s">
        <v>126</v>
      </c>
      <c r="C33" s="23" t="s">
        <v>127</v>
      </c>
      <c r="D33" s="23" t="s">
        <v>108</v>
      </c>
      <c r="E33" s="23" t="s">
        <v>110</v>
      </c>
      <c r="F33" s="23" t="s">
        <v>129</v>
      </c>
      <c r="G33" s="39">
        <v>935.93</v>
      </c>
      <c r="H33" s="39">
        <v>2813.41</v>
      </c>
      <c r="I33" s="23">
        <v>0</v>
      </c>
    </row>
    <row r="34" spans="1:12" ht="92.25" customHeight="1" x14ac:dyDescent="0.25">
      <c r="A34" s="23">
        <v>30</v>
      </c>
      <c r="B34" s="23" t="s">
        <v>126</v>
      </c>
      <c r="C34" s="23" t="s">
        <v>127</v>
      </c>
      <c r="D34" s="23" t="s">
        <v>108</v>
      </c>
      <c r="E34" s="23" t="s">
        <v>111</v>
      </c>
      <c r="F34" s="23" t="s">
        <v>130</v>
      </c>
      <c r="G34" s="39">
        <v>6449.21</v>
      </c>
      <c r="H34" s="39">
        <v>19386.330000000002</v>
      </c>
      <c r="I34" s="23">
        <v>0</v>
      </c>
    </row>
    <row r="35" spans="1:12" ht="84" customHeight="1" x14ac:dyDescent="0.25">
      <c r="A35" s="23">
        <v>31</v>
      </c>
      <c r="B35" s="23" t="s">
        <v>126</v>
      </c>
      <c r="C35" s="23" t="s">
        <v>127</v>
      </c>
      <c r="D35" s="23" t="s">
        <v>108</v>
      </c>
      <c r="E35" s="23" t="s">
        <v>112</v>
      </c>
      <c r="F35" s="23" t="s">
        <v>131</v>
      </c>
      <c r="G35" s="39">
        <v>1346.75</v>
      </c>
      <c r="H35" s="39">
        <v>4024.19</v>
      </c>
      <c r="I35" s="23">
        <v>0</v>
      </c>
    </row>
    <row r="36" spans="1:12" ht="160.5" customHeight="1" x14ac:dyDescent="0.25">
      <c r="A36" s="23">
        <v>32</v>
      </c>
      <c r="B36" s="23" t="s">
        <v>113</v>
      </c>
      <c r="C36" s="23" t="s">
        <v>114</v>
      </c>
      <c r="D36" s="23" t="s">
        <v>115</v>
      </c>
      <c r="E36" s="23" t="s">
        <v>162</v>
      </c>
      <c r="F36" s="23" t="s">
        <v>163</v>
      </c>
      <c r="G36" s="39">
        <v>3636.22</v>
      </c>
      <c r="H36" s="23">
        <v>10908.66</v>
      </c>
      <c r="I36" s="23" t="s">
        <v>164</v>
      </c>
    </row>
    <row r="37" spans="1:12" ht="294.75" customHeight="1" x14ac:dyDescent="0.25">
      <c r="A37" s="23">
        <v>33</v>
      </c>
      <c r="B37" s="27" t="s">
        <v>158</v>
      </c>
      <c r="C37" s="27" t="s">
        <v>159</v>
      </c>
      <c r="D37" s="23" t="s">
        <v>184</v>
      </c>
      <c r="E37" s="23" t="s">
        <v>116</v>
      </c>
      <c r="F37" s="23" t="s">
        <v>160</v>
      </c>
      <c r="G37" s="23" t="s">
        <v>161</v>
      </c>
      <c r="H37" s="35">
        <v>0</v>
      </c>
      <c r="I37" s="30">
        <v>0</v>
      </c>
    </row>
    <row r="38" spans="1:12" ht="115.5" customHeight="1" x14ac:dyDescent="0.25">
      <c r="A38" s="23">
        <v>34</v>
      </c>
      <c r="B38" s="27" t="s">
        <v>117</v>
      </c>
      <c r="C38" s="27" t="s">
        <v>117</v>
      </c>
      <c r="D38" s="23" t="s">
        <v>118</v>
      </c>
      <c r="E38" s="23" t="s">
        <v>119</v>
      </c>
      <c r="F38" s="23" t="s">
        <v>120</v>
      </c>
      <c r="G38" s="35">
        <v>9269.82</v>
      </c>
      <c r="H38" s="24">
        <v>83428.38</v>
      </c>
      <c r="I38" s="30">
        <v>0</v>
      </c>
    </row>
    <row r="39" spans="1:12" ht="102" customHeight="1" x14ac:dyDescent="0.25">
      <c r="A39" s="23">
        <v>35</v>
      </c>
      <c r="B39" s="27" t="s">
        <v>117</v>
      </c>
      <c r="C39" s="27" t="s">
        <v>117</v>
      </c>
      <c r="D39" s="23" t="s">
        <v>121</v>
      </c>
      <c r="E39" s="23" t="s">
        <v>119</v>
      </c>
      <c r="F39" s="23" t="s">
        <v>120</v>
      </c>
      <c r="G39" s="35">
        <v>3783.6</v>
      </c>
      <c r="H39" s="24">
        <v>34052.400000000001</v>
      </c>
      <c r="I39" s="25">
        <v>0</v>
      </c>
    </row>
    <row r="40" spans="1:12" ht="136.5" customHeight="1" x14ac:dyDescent="0.25">
      <c r="A40" s="40">
        <v>36</v>
      </c>
      <c r="B40" s="40" t="s">
        <v>59</v>
      </c>
      <c r="C40" s="40" t="s">
        <v>60</v>
      </c>
      <c r="D40" s="41" t="s">
        <v>61</v>
      </c>
      <c r="E40" s="42" t="s">
        <v>62</v>
      </c>
      <c r="F40" s="40" t="s">
        <v>63</v>
      </c>
      <c r="G40" s="43" t="s">
        <v>133</v>
      </c>
      <c r="H40" s="31">
        <v>879</v>
      </c>
      <c r="I40" s="31">
        <v>293</v>
      </c>
    </row>
    <row r="41" spans="1:12" ht="63" x14ac:dyDescent="0.25">
      <c r="A41" s="40">
        <v>37</v>
      </c>
      <c r="B41" s="40" t="s">
        <v>59</v>
      </c>
      <c r="C41" s="40" t="s">
        <v>60</v>
      </c>
      <c r="D41" s="41" t="s">
        <v>64</v>
      </c>
      <c r="E41" s="42" t="s">
        <v>62</v>
      </c>
      <c r="F41" s="40" t="s">
        <v>65</v>
      </c>
      <c r="G41" s="43" t="s">
        <v>165</v>
      </c>
      <c r="H41" s="44">
        <v>10920</v>
      </c>
      <c r="I41" s="44">
        <v>3920</v>
      </c>
    </row>
    <row r="42" spans="1:12" ht="81" customHeight="1" x14ac:dyDescent="0.25">
      <c r="A42" s="40">
        <v>38</v>
      </c>
      <c r="B42" s="40" t="s">
        <v>60</v>
      </c>
      <c r="C42" s="40" t="s">
        <v>60</v>
      </c>
      <c r="D42" s="40" t="s">
        <v>66</v>
      </c>
      <c r="E42" s="41" t="s">
        <v>67</v>
      </c>
      <c r="F42" s="40" t="s">
        <v>68</v>
      </c>
      <c r="G42" s="43" t="s">
        <v>134</v>
      </c>
      <c r="H42" s="45"/>
      <c r="I42" s="44">
        <v>31348.6</v>
      </c>
      <c r="L42" s="13"/>
    </row>
    <row r="43" spans="1:12" ht="94.5" customHeight="1" x14ac:dyDescent="0.25">
      <c r="A43" s="46">
        <v>39</v>
      </c>
      <c r="B43" s="23" t="s">
        <v>59</v>
      </c>
      <c r="C43" s="23" t="s">
        <v>60</v>
      </c>
      <c r="D43" s="23" t="s">
        <v>69</v>
      </c>
      <c r="E43" s="35" t="s">
        <v>70</v>
      </c>
      <c r="F43" s="23" t="s">
        <v>71</v>
      </c>
      <c r="G43" s="29" t="s">
        <v>166</v>
      </c>
      <c r="H43" s="33">
        <v>17603.919999999998</v>
      </c>
      <c r="I43" s="33">
        <v>4011.96</v>
      </c>
    </row>
    <row r="44" spans="1:12" ht="94.5" customHeight="1" x14ac:dyDescent="0.25">
      <c r="A44" s="46">
        <v>40</v>
      </c>
      <c r="B44" s="47" t="s">
        <v>59</v>
      </c>
      <c r="C44" s="47" t="s">
        <v>60</v>
      </c>
      <c r="D44" s="47" t="s">
        <v>193</v>
      </c>
      <c r="E44" s="47" t="s">
        <v>194</v>
      </c>
      <c r="F44" s="47" t="s">
        <v>195</v>
      </c>
      <c r="G44" s="47" t="s">
        <v>196</v>
      </c>
      <c r="H44" s="48">
        <v>602</v>
      </c>
      <c r="I44" s="48">
        <v>246.02</v>
      </c>
    </row>
    <row r="45" spans="1:12" ht="98.25" customHeight="1" x14ac:dyDescent="0.25">
      <c r="A45" s="46">
        <v>41</v>
      </c>
      <c r="B45" s="23" t="s">
        <v>59</v>
      </c>
      <c r="C45" s="23" t="s">
        <v>60</v>
      </c>
      <c r="D45" s="23" t="s">
        <v>167</v>
      </c>
      <c r="E45" s="35" t="s">
        <v>168</v>
      </c>
      <c r="F45" s="23" t="s">
        <v>169</v>
      </c>
      <c r="G45" s="29" t="s">
        <v>170</v>
      </c>
      <c r="H45" s="33">
        <v>611.64</v>
      </c>
      <c r="I45" s="49"/>
    </row>
    <row r="46" spans="1:12" ht="97.5" customHeight="1" x14ac:dyDescent="0.25">
      <c r="A46" s="40">
        <v>42</v>
      </c>
      <c r="B46" s="19" t="s">
        <v>13</v>
      </c>
      <c r="C46" s="19" t="s">
        <v>13</v>
      </c>
      <c r="D46" s="19" t="s">
        <v>14</v>
      </c>
      <c r="E46" s="50" t="s">
        <v>15</v>
      </c>
      <c r="F46" s="20" t="s">
        <v>16</v>
      </c>
      <c r="G46" s="19">
        <v>3500</v>
      </c>
      <c r="H46" s="19">
        <v>10500</v>
      </c>
      <c r="I46" s="19">
        <v>0</v>
      </c>
    </row>
    <row r="47" spans="1:12" ht="137.25" customHeight="1" x14ac:dyDescent="0.25">
      <c r="A47" s="40">
        <v>43</v>
      </c>
      <c r="B47" s="23" t="s">
        <v>17</v>
      </c>
      <c r="C47" s="23" t="s">
        <v>13</v>
      </c>
      <c r="D47" s="23" t="s">
        <v>18</v>
      </c>
      <c r="E47" s="51" t="s">
        <v>19</v>
      </c>
      <c r="F47" s="38" t="s">
        <v>20</v>
      </c>
      <c r="G47" s="23">
        <v>3617.94</v>
      </c>
      <c r="H47" s="52">
        <v>13409.53</v>
      </c>
      <c r="I47" s="52">
        <v>4379.53</v>
      </c>
    </row>
    <row r="48" spans="1:12" ht="147" customHeight="1" x14ac:dyDescent="0.25">
      <c r="A48" s="40">
        <v>44</v>
      </c>
      <c r="B48" s="19" t="s">
        <v>17</v>
      </c>
      <c r="C48" s="19" t="s">
        <v>13</v>
      </c>
      <c r="D48" s="19" t="s">
        <v>21</v>
      </c>
      <c r="E48" s="50" t="s">
        <v>22</v>
      </c>
      <c r="F48" s="20" t="s">
        <v>23</v>
      </c>
      <c r="G48" s="53">
        <v>2106</v>
      </c>
      <c r="H48" s="52">
        <v>8904.58</v>
      </c>
      <c r="I48" s="54"/>
    </row>
    <row r="49" spans="1:9" ht="139.5" customHeight="1" x14ac:dyDescent="0.25">
      <c r="A49" s="40">
        <v>45</v>
      </c>
      <c r="B49" s="23" t="s">
        <v>17</v>
      </c>
      <c r="C49" s="23" t="s">
        <v>13</v>
      </c>
      <c r="D49" s="23" t="s">
        <v>24</v>
      </c>
      <c r="E49" s="51" t="s">
        <v>25</v>
      </c>
      <c r="F49" s="38" t="s">
        <v>26</v>
      </c>
      <c r="G49" s="55">
        <v>5830</v>
      </c>
      <c r="H49" s="52">
        <v>24308.41</v>
      </c>
      <c r="I49" s="52">
        <v>8086</v>
      </c>
    </row>
    <row r="50" spans="1:9" ht="134.25" customHeight="1" x14ac:dyDescent="0.25">
      <c r="A50" s="40">
        <v>46</v>
      </c>
      <c r="B50" s="23" t="s">
        <v>17</v>
      </c>
      <c r="C50" s="23" t="s">
        <v>13</v>
      </c>
      <c r="D50" s="23" t="s">
        <v>27</v>
      </c>
      <c r="E50" s="51" t="s">
        <v>28</v>
      </c>
      <c r="F50" s="38" t="s">
        <v>29</v>
      </c>
      <c r="G50" s="55">
        <v>615</v>
      </c>
      <c r="H50" s="52">
        <v>2564.1799999999998</v>
      </c>
      <c r="I50" s="54"/>
    </row>
    <row r="51" spans="1:9" ht="116.25" customHeight="1" x14ac:dyDescent="0.25">
      <c r="A51" s="40">
        <v>47</v>
      </c>
      <c r="B51" s="23" t="s">
        <v>17</v>
      </c>
      <c r="C51" s="23" t="s">
        <v>13</v>
      </c>
      <c r="D51" s="23" t="s">
        <v>30</v>
      </c>
      <c r="E51" s="51" t="s">
        <v>31</v>
      </c>
      <c r="F51" s="38" t="s">
        <v>32</v>
      </c>
      <c r="G51" s="55">
        <v>2100</v>
      </c>
      <c r="H51" s="52">
        <v>12753.65</v>
      </c>
      <c r="I51" s="54"/>
    </row>
    <row r="52" spans="1:9" ht="114" customHeight="1" x14ac:dyDescent="0.25">
      <c r="A52" s="40">
        <v>48</v>
      </c>
      <c r="B52" s="23" t="s">
        <v>17</v>
      </c>
      <c r="C52" s="23" t="s">
        <v>13</v>
      </c>
      <c r="D52" s="23" t="s">
        <v>33</v>
      </c>
      <c r="E52" s="51" t="s">
        <v>31</v>
      </c>
      <c r="F52" s="38" t="s">
        <v>34</v>
      </c>
      <c r="G52" s="55">
        <v>3819.6</v>
      </c>
      <c r="H52" s="52">
        <v>16408.46</v>
      </c>
      <c r="I52" s="54"/>
    </row>
    <row r="53" spans="1:9" ht="103.5" customHeight="1" x14ac:dyDescent="0.25">
      <c r="A53" s="40">
        <v>49</v>
      </c>
      <c r="B53" s="23" t="s">
        <v>17</v>
      </c>
      <c r="C53" s="23" t="s">
        <v>13</v>
      </c>
      <c r="D53" s="23" t="s">
        <v>35</v>
      </c>
      <c r="E53" s="51" t="s">
        <v>36</v>
      </c>
      <c r="F53" s="38" t="s">
        <v>37</v>
      </c>
      <c r="G53" s="55">
        <v>10061.629999999999</v>
      </c>
      <c r="H53" s="52">
        <v>43376.07</v>
      </c>
      <c r="I53" s="54"/>
    </row>
    <row r="54" spans="1:9" ht="125.25" customHeight="1" x14ac:dyDescent="0.25">
      <c r="A54" s="40">
        <v>50</v>
      </c>
      <c r="B54" s="40" t="s">
        <v>17</v>
      </c>
      <c r="C54" s="40" t="s">
        <v>13</v>
      </c>
      <c r="D54" s="40" t="s">
        <v>171</v>
      </c>
      <c r="E54" s="56" t="s">
        <v>172</v>
      </c>
      <c r="F54" s="57" t="s">
        <v>173</v>
      </c>
      <c r="G54" s="46">
        <v>5072.3999999999996</v>
      </c>
      <c r="H54" s="52">
        <v>15676.56</v>
      </c>
      <c r="I54" s="54"/>
    </row>
    <row r="55" spans="1:9" ht="330" customHeight="1" x14ac:dyDescent="0.25">
      <c r="A55" s="40">
        <v>51</v>
      </c>
      <c r="B55" s="58" t="s">
        <v>17</v>
      </c>
      <c r="C55" s="58" t="s">
        <v>13</v>
      </c>
      <c r="D55" s="58" t="s">
        <v>189</v>
      </c>
      <c r="E55" s="58" t="s">
        <v>190</v>
      </c>
      <c r="F55" s="58" t="s">
        <v>191</v>
      </c>
      <c r="G55" s="58">
        <v>3840</v>
      </c>
      <c r="H55" s="58">
        <v>1792</v>
      </c>
      <c r="I55" s="58" t="s">
        <v>192</v>
      </c>
    </row>
    <row r="56" spans="1:9" s="14" customFormat="1" ht="264" customHeight="1" x14ac:dyDescent="0.25">
      <c r="A56" s="79">
        <v>52</v>
      </c>
      <c r="B56" s="71" t="s">
        <v>179</v>
      </c>
      <c r="C56" s="71" t="s">
        <v>179</v>
      </c>
      <c r="D56" s="71" t="s">
        <v>175</v>
      </c>
      <c r="E56" s="71" t="s">
        <v>176</v>
      </c>
      <c r="F56" s="71" t="s">
        <v>177</v>
      </c>
      <c r="G56" s="71" t="s">
        <v>178</v>
      </c>
      <c r="H56" s="60">
        <v>8526.27</v>
      </c>
      <c r="I56" s="60">
        <v>0</v>
      </c>
    </row>
    <row r="57" spans="1:9" s="14" customFormat="1" ht="16.5" customHeight="1" x14ac:dyDescent="0.25">
      <c r="A57" s="80"/>
      <c r="B57" s="72"/>
      <c r="C57" s="72"/>
      <c r="D57" s="72"/>
      <c r="E57" s="72"/>
      <c r="F57" s="72"/>
      <c r="G57" s="72"/>
      <c r="H57" s="61"/>
      <c r="I57" s="61"/>
    </row>
    <row r="58" spans="1:9" s="14" customFormat="1" x14ac:dyDescent="0.25">
      <c r="A58" s="81"/>
      <c r="B58" s="73"/>
      <c r="C58" s="73"/>
      <c r="D58" s="73"/>
      <c r="E58" s="73"/>
      <c r="F58" s="73"/>
      <c r="G58" s="73"/>
      <c r="H58" s="62"/>
      <c r="I58" s="62"/>
    </row>
    <row r="59" spans="1:9" ht="215.25" customHeight="1" x14ac:dyDescent="0.25">
      <c r="A59" s="85">
        <v>53</v>
      </c>
      <c r="B59" s="74" t="s">
        <v>179</v>
      </c>
      <c r="C59" s="74" t="s">
        <v>179</v>
      </c>
      <c r="D59" s="74" t="s">
        <v>180</v>
      </c>
      <c r="E59" s="74" t="s">
        <v>176</v>
      </c>
      <c r="F59" s="74" t="s">
        <v>177</v>
      </c>
      <c r="G59" s="74" t="s">
        <v>181</v>
      </c>
      <c r="H59" s="78">
        <v>5681.01</v>
      </c>
      <c r="I59" s="63">
        <v>0</v>
      </c>
    </row>
    <row r="60" spans="1:9" ht="15.75" customHeight="1" x14ac:dyDescent="0.25">
      <c r="A60" s="86"/>
      <c r="B60" s="74"/>
      <c r="C60" s="74"/>
      <c r="D60" s="74"/>
      <c r="E60" s="74"/>
      <c r="F60" s="74"/>
      <c r="G60" s="74"/>
      <c r="H60" s="78"/>
      <c r="I60" s="63"/>
    </row>
    <row r="61" spans="1:9" x14ac:dyDescent="0.25">
      <c r="A61" s="87"/>
      <c r="B61" s="74"/>
      <c r="C61" s="74"/>
      <c r="D61" s="74"/>
      <c r="E61" s="74"/>
      <c r="F61" s="74"/>
      <c r="G61" s="74"/>
      <c r="H61" s="78"/>
      <c r="I61" s="63"/>
    </row>
    <row r="62" spans="1:9" ht="216.75" customHeight="1" x14ac:dyDescent="0.25">
      <c r="A62" s="85">
        <v>54</v>
      </c>
      <c r="B62" s="75" t="s">
        <v>179</v>
      </c>
      <c r="C62" s="75" t="s">
        <v>179</v>
      </c>
      <c r="D62" s="75" t="s">
        <v>105</v>
      </c>
      <c r="E62" s="75" t="s">
        <v>106</v>
      </c>
      <c r="F62" s="82" t="s">
        <v>107</v>
      </c>
      <c r="G62" s="75" t="s">
        <v>182</v>
      </c>
      <c r="H62" s="64">
        <v>1772.31</v>
      </c>
      <c r="I62" s="64">
        <v>0</v>
      </c>
    </row>
    <row r="63" spans="1:9" ht="15.75" customHeight="1" x14ac:dyDescent="0.25">
      <c r="A63" s="86"/>
      <c r="B63" s="76"/>
      <c r="C63" s="76"/>
      <c r="D63" s="76"/>
      <c r="E63" s="76"/>
      <c r="F63" s="83"/>
      <c r="G63" s="76"/>
      <c r="H63" s="65"/>
      <c r="I63" s="65"/>
    </row>
    <row r="64" spans="1:9" ht="67.5" customHeight="1" x14ac:dyDescent="0.25">
      <c r="A64" s="87"/>
      <c r="B64" s="77"/>
      <c r="C64" s="77"/>
      <c r="D64" s="77"/>
      <c r="E64" s="77"/>
      <c r="F64" s="84"/>
      <c r="G64" s="77"/>
      <c r="H64" s="66"/>
      <c r="I64" s="66"/>
    </row>
    <row r="65" spans="5:6" ht="204" customHeight="1" x14ac:dyDescent="0.25"/>
    <row r="70" spans="5:6" x14ac:dyDescent="0.25">
      <c r="E70" s="88" t="s">
        <v>197</v>
      </c>
    </row>
    <row r="79" spans="5:6" x14ac:dyDescent="0.25">
      <c r="F79" s="59"/>
    </row>
  </sheetData>
  <mergeCells count="29">
    <mergeCell ref="G56:G58"/>
    <mergeCell ref="F56:F58"/>
    <mergeCell ref="B56:B58"/>
    <mergeCell ref="A56:A58"/>
    <mergeCell ref="H62:H64"/>
    <mergeCell ref="F59:F61"/>
    <mergeCell ref="F62:F64"/>
    <mergeCell ref="G59:G61"/>
    <mergeCell ref="G62:G64"/>
    <mergeCell ref="A59:A61"/>
    <mergeCell ref="A62:A64"/>
    <mergeCell ref="B59:B61"/>
    <mergeCell ref="B62:B64"/>
    <mergeCell ref="I56:I58"/>
    <mergeCell ref="I59:I61"/>
    <mergeCell ref="I62:I64"/>
    <mergeCell ref="B1:F1"/>
    <mergeCell ref="C2:F2"/>
    <mergeCell ref="C56:C58"/>
    <mergeCell ref="C59:C61"/>
    <mergeCell ref="C62:C64"/>
    <mergeCell ref="D56:D58"/>
    <mergeCell ref="D59:D61"/>
    <mergeCell ref="D62:D64"/>
    <mergeCell ref="E56:E58"/>
    <mergeCell ref="E59:E61"/>
    <mergeCell ref="E62:E64"/>
    <mergeCell ref="H56:H58"/>
    <mergeCell ref="H59:H6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Марущак Світлана</cp:lastModifiedBy>
  <cp:lastPrinted>2024-08-09T12:51:58Z</cp:lastPrinted>
  <dcterms:created xsi:type="dcterms:W3CDTF">2024-05-06T07:54:05Z</dcterms:created>
  <dcterms:modified xsi:type="dcterms:W3CDTF">2024-11-11T14:35:07Z</dcterms:modified>
</cp:coreProperties>
</file>