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Центральний стадіон\Розміщено\"/>
    </mc:Choice>
  </mc:AlternateContent>
  <bookViews>
    <workbookView xWindow="0" yWindow="0" windowWidth="24000" windowHeight="10425" tabRatio="991" activeTab="5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6. Коефіцієнти" sheetId="11" r:id="rId6"/>
    <sheet name="інформація 1" sheetId="20" r:id="rId7"/>
    <sheet name="інформація 2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результат'!$A$1:$G$90</definedName>
    <definedName name="_xlnm.Print_Area" localSheetId="2">'2. Розрахунки з бюджетом'!$A$1:$G$39</definedName>
    <definedName name="_xlnm.Print_Area" localSheetId="3">'3. Рух грошових коштів'!$A$1:$G$74</definedName>
    <definedName name="_xlnm.Print_Area" localSheetId="4">'4. Кап. інвестиції'!$A$1:$G$22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E47" i="2" l="1"/>
  <c r="E48" i="2"/>
  <c r="E18" i="19"/>
  <c r="E11" i="19"/>
  <c r="E10" i="19"/>
  <c r="D29" i="2"/>
  <c r="E11" i="3"/>
  <c r="D9" i="3"/>
  <c r="D47" i="14"/>
  <c r="F9" i="3"/>
  <c r="G9" i="3"/>
  <c r="AC13" i="21"/>
  <c r="AB13" i="21"/>
  <c r="AA13" i="21"/>
  <c r="Z13" i="21"/>
  <c r="X13" i="21"/>
  <c r="W13" i="21"/>
  <c r="V13" i="21"/>
  <c r="U13" i="21"/>
  <c r="Y12" i="21"/>
  <c r="Y11" i="21"/>
  <c r="Y10" i="21"/>
  <c r="Y9" i="21"/>
  <c r="Y13" i="21"/>
  <c r="Y8" i="21"/>
  <c r="Y7" i="21"/>
  <c r="K46" i="20"/>
  <c r="J46" i="20"/>
  <c r="I46" i="20"/>
  <c r="H46" i="20"/>
  <c r="G46" i="20"/>
  <c r="F46" i="20"/>
  <c r="E46" i="20"/>
  <c r="D46" i="20"/>
  <c r="I35" i="20"/>
  <c r="H35" i="20"/>
  <c r="I34" i="20"/>
  <c r="H34" i="20"/>
  <c r="I33" i="20"/>
  <c r="H33" i="20"/>
  <c r="I32" i="20"/>
  <c r="H32" i="20"/>
  <c r="I31" i="20"/>
  <c r="H31" i="20"/>
  <c r="I30" i="20"/>
  <c r="H30" i="20"/>
  <c r="I29" i="20"/>
  <c r="H29" i="20"/>
  <c r="I28" i="20"/>
  <c r="H28" i="20"/>
  <c r="I27" i="20"/>
  <c r="H27" i="20"/>
  <c r="I26" i="20"/>
  <c r="H26" i="20"/>
  <c r="I25" i="20"/>
  <c r="H25" i="20"/>
  <c r="G24" i="20"/>
  <c r="F24" i="20"/>
  <c r="H24" i="20"/>
  <c r="E24" i="20"/>
  <c r="D24" i="20"/>
  <c r="I23" i="20"/>
  <c r="H23" i="20"/>
  <c r="H22" i="20"/>
  <c r="I22" i="20"/>
  <c r="H21" i="20"/>
  <c r="I21" i="20"/>
  <c r="G20" i="20"/>
  <c r="F20" i="20"/>
  <c r="E20" i="20"/>
  <c r="D20" i="20"/>
  <c r="I18" i="20"/>
  <c r="H18" i="20"/>
  <c r="I17" i="20"/>
  <c r="H17" i="20"/>
  <c r="I16" i="20"/>
  <c r="H16" i="20"/>
  <c r="I14" i="20"/>
  <c r="H14" i="20"/>
  <c r="G13" i="20"/>
  <c r="F13" i="20"/>
  <c r="E13" i="20"/>
  <c r="D13" i="20"/>
  <c r="C10" i="19"/>
  <c r="C78" i="2"/>
  <c r="C85" i="2"/>
  <c r="C76" i="2"/>
  <c r="D10" i="2"/>
  <c r="D17" i="2"/>
  <c r="D11" i="19"/>
  <c r="D10" i="19"/>
  <c r="C10" i="2"/>
  <c r="C17" i="2"/>
  <c r="D78" i="2"/>
  <c r="D85" i="2"/>
  <c r="E85" i="2"/>
  <c r="E20" i="2"/>
  <c r="E21" i="2"/>
  <c r="E22" i="2"/>
  <c r="E23" i="2"/>
  <c r="E24" i="2"/>
  <c r="E25" i="2"/>
  <c r="E26" i="2"/>
  <c r="E33" i="19"/>
  <c r="E12" i="3"/>
  <c r="E13" i="3"/>
  <c r="E14" i="3"/>
  <c r="E15" i="3"/>
  <c r="E10" i="3"/>
  <c r="C9" i="3"/>
  <c r="C47" i="14"/>
  <c r="E32" i="19"/>
  <c r="E28" i="19"/>
  <c r="E22" i="19"/>
  <c r="E34" i="14"/>
  <c r="E21" i="19"/>
  <c r="E33" i="14"/>
  <c r="E35" i="14"/>
  <c r="E34" i="19"/>
  <c r="E37" i="14"/>
  <c r="E79" i="2"/>
  <c r="E80" i="2"/>
  <c r="E81" i="2"/>
  <c r="E82" i="2"/>
  <c r="E83" i="2"/>
  <c r="E84" i="2"/>
  <c r="E71" i="2"/>
  <c r="E29" i="14"/>
  <c r="E51" i="2"/>
  <c r="E37" i="2"/>
  <c r="E38" i="2"/>
  <c r="E28" i="2"/>
  <c r="E19" i="14"/>
  <c r="E61" i="2"/>
  <c r="E59" i="2"/>
  <c r="E22" i="14"/>
  <c r="E60" i="2"/>
  <c r="E14" i="2"/>
  <c r="E15" i="2"/>
  <c r="E10" i="2"/>
  <c r="E16" i="2"/>
  <c r="E19" i="2"/>
  <c r="E12" i="2"/>
  <c r="E13" i="2"/>
  <c r="E11" i="2"/>
  <c r="E20" i="19"/>
  <c r="E32" i="14"/>
  <c r="D24" i="19"/>
  <c r="D36" i="14"/>
  <c r="C24" i="19"/>
  <c r="C35" i="19"/>
  <c r="C38" i="14"/>
  <c r="D59" i="2"/>
  <c r="D22" i="14"/>
  <c r="F22" i="14"/>
  <c r="C59" i="2"/>
  <c r="C22" i="14"/>
  <c r="C29" i="2"/>
  <c r="D18" i="2"/>
  <c r="D17" i="14"/>
  <c r="C18" i="2"/>
  <c r="C17" i="14"/>
  <c r="F16" i="14"/>
  <c r="D25" i="14"/>
  <c r="E25" i="14"/>
  <c r="F25" i="14"/>
  <c r="C25" i="14"/>
  <c r="E24" i="14"/>
  <c r="F24" i="14"/>
  <c r="D24" i="14"/>
  <c r="C24" i="14"/>
  <c r="B25" i="14"/>
  <c r="B24" i="14"/>
  <c r="F47" i="14"/>
  <c r="D45" i="14"/>
  <c r="E45" i="14"/>
  <c r="F45" i="14"/>
  <c r="C45" i="14"/>
  <c r="D44" i="14"/>
  <c r="E44" i="14"/>
  <c r="F44" i="14"/>
  <c r="C44" i="14"/>
  <c r="D43" i="14"/>
  <c r="E43" i="14"/>
  <c r="F43" i="14"/>
  <c r="C43" i="14"/>
  <c r="D42" i="14"/>
  <c r="E42" i="14"/>
  <c r="F42" i="14"/>
  <c r="C42" i="14"/>
  <c r="D41" i="14"/>
  <c r="E41" i="14"/>
  <c r="F41" i="14"/>
  <c r="C41" i="14"/>
  <c r="D40" i="14"/>
  <c r="E40" i="14"/>
  <c r="F40" i="14"/>
  <c r="C40" i="14"/>
  <c r="F38" i="14"/>
  <c r="D37" i="14"/>
  <c r="F37" i="14"/>
  <c r="C37" i="14"/>
  <c r="F36" i="14"/>
  <c r="D35" i="14"/>
  <c r="F35" i="14"/>
  <c r="C35" i="14"/>
  <c r="D34" i="14"/>
  <c r="F34" i="14"/>
  <c r="C34" i="14"/>
  <c r="D33" i="14"/>
  <c r="F33" i="14"/>
  <c r="F32" i="14"/>
  <c r="F30" i="14"/>
  <c r="D29" i="14"/>
  <c r="F29" i="14"/>
  <c r="C29" i="14"/>
  <c r="F28" i="14"/>
  <c r="D27" i="14"/>
  <c r="E27" i="14"/>
  <c r="F27" i="14"/>
  <c r="C27" i="14"/>
  <c r="D26" i="14"/>
  <c r="E26" i="14"/>
  <c r="F26" i="14"/>
  <c r="C26" i="14"/>
  <c r="F23" i="14"/>
  <c r="F21" i="14"/>
  <c r="D21" i="14"/>
  <c r="E21" i="14"/>
  <c r="C21" i="14"/>
  <c r="F20" i="14"/>
  <c r="D19" i="14"/>
  <c r="F19" i="14"/>
  <c r="C19" i="14"/>
  <c r="F18" i="14"/>
  <c r="F17" i="14"/>
  <c r="B45" i="14"/>
  <c r="B44" i="14"/>
  <c r="B43" i="14"/>
  <c r="B42" i="14"/>
  <c r="B41" i="14"/>
  <c r="B40" i="14"/>
  <c r="B35" i="14"/>
  <c r="B34" i="14"/>
  <c r="B32" i="14"/>
  <c r="B38" i="14"/>
  <c r="B37" i="14"/>
  <c r="B36" i="14"/>
  <c r="B33" i="14"/>
  <c r="B28" i="14"/>
  <c r="B23" i="14"/>
  <c r="B30" i="14"/>
  <c r="B29" i="14"/>
  <c r="B27" i="14"/>
  <c r="B26" i="14"/>
  <c r="B22" i="14"/>
  <c r="B21" i="14"/>
  <c r="B20" i="14"/>
  <c r="B19" i="14"/>
  <c r="B18" i="14"/>
  <c r="B17" i="14"/>
  <c r="B16" i="14"/>
  <c r="B47" i="14"/>
  <c r="D32" i="14"/>
  <c r="D20" i="14"/>
  <c r="H20" i="20"/>
  <c r="I24" i="20"/>
  <c r="I20" i="20"/>
  <c r="I13" i="20"/>
  <c r="H13" i="20"/>
  <c r="E9" i="3"/>
  <c r="E47" i="14"/>
  <c r="C20" i="14"/>
  <c r="C75" i="2"/>
  <c r="C27" i="2"/>
  <c r="C16" i="14"/>
  <c r="E24" i="19"/>
  <c r="E36" i="14"/>
  <c r="D35" i="19"/>
  <c r="D38" i="14"/>
  <c r="C65" i="2"/>
  <c r="C18" i="14"/>
  <c r="C70" i="2"/>
  <c r="C23" i="14"/>
  <c r="C28" i="14"/>
  <c r="C73" i="2"/>
  <c r="C30" i="14"/>
  <c r="E29" i="2"/>
  <c r="E20" i="14"/>
  <c r="D76" i="2"/>
  <c r="E76" i="2"/>
  <c r="E78" i="2"/>
  <c r="E18" i="2"/>
  <c r="E17" i="14"/>
  <c r="E35" i="19"/>
  <c r="E38" i="14"/>
  <c r="D16" i="14"/>
  <c r="E16" i="14"/>
  <c r="D27" i="2"/>
  <c r="E17" i="2"/>
  <c r="D75" i="2"/>
  <c r="E75" i="2"/>
  <c r="E27" i="2"/>
  <c r="E18" i="14"/>
  <c r="D65" i="2"/>
  <c r="D18" i="14"/>
  <c r="D70" i="2"/>
  <c r="E65" i="2"/>
  <c r="D23" i="14"/>
  <c r="E23" i="14"/>
  <c r="E70" i="2"/>
  <c r="E28" i="14"/>
  <c r="D28" i="14"/>
  <c r="D73" i="2"/>
  <c r="E73" i="2"/>
  <c r="E30" i="14"/>
  <c r="D30" i="14"/>
</calcChain>
</file>

<file path=xl/sharedStrings.xml><?xml version="1.0" encoding="utf-8"?>
<sst xmlns="http://schemas.openxmlformats.org/spreadsheetml/2006/main" count="650" uniqueCount="354">
  <si>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</si>
  <si>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</si>
  <si>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</si>
  <si>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</si>
  <si>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</si>
  <si>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</si>
  <si>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</si>
  <si>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</si>
  <si>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</si>
  <si>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</si>
  <si>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</si>
  <si>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</si>
  <si>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</si>
  <si>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</si>
  <si>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</si>
  <si>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</si>
  <si>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</si>
  <si>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</si>
  <si>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</si>
  <si>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</si>
  <si>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</si>
  <si>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</si>
  <si>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</si>
  <si>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</si>
  <si>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</si>
  <si>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</si>
  <si>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</si>
  <si>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</si>
  <si>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</si>
  <si>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</si>
  <si>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</si>
  <si>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</si>
  <si>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</si>
  <si>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</si>
  <si>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поліпшення основних фондів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</si>
  <si>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</si>
  <si>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</si>
  <si>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</si>
  <si>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</si>
  <si>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</si>
  <si>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</si>
  <si>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</si>
  <si>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</si>
  <si>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</si>
  <si>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</si>
  <si>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</si>
  <si>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</si>
  <si>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</si>
  <si>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</si>
  <si>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</si>
  <si>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</si>
  <si>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</si>
  <si>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</si>
  <si>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</si>
  <si>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</si>
  <si>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</si>
  <si>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</si>
  <si>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</si>
  <si>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</si>
  <si>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</si>
  <si>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</si>
  <si>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</si>
  <si>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</si>
  <si>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</si>
  <si>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</si>
  <si>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</si>
  <si>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</si>
  <si>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</si>
  <si>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</si>
  <si>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</si>
  <si>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</si>
  <si>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</si>
  <si>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</si>
  <si>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</si>
  <si>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</si>
  <si>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</si>
  <si>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</si>
  <si>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</si>
  <si>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</si>
  <si>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</si>
  <si>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</si>
  <si>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</si>
  <si>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</si>
  <si>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</si>
  <si>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</si>
  <si>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</si>
  <si>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</si>
  <si>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</si>
  <si>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</si>
  <si>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</si>
  <si>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</si>
  <si>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</si>
  <si>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</si>
  <si>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</si>
  <si>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</si>
  <si>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</si>
  <si>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</si>
  <si>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</si>
  <si>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</si>
  <si>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</si>
  <si>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у тому числі за основними видами діяльності за КВЕД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</si>
  <si>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</si>
  <si>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</si>
  <si>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</si>
  <si>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</si>
  <si>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</si>
  <si>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</si>
  <si>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</si>
  <si>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</si>
  <si>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</si>
  <si>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</si>
  <si>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</si>
  <si>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</si>
  <si>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</si>
  <si>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</si>
  <si>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</si>
  <si>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</si>
  <si>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</si>
  <si>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</si>
  <si>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</si>
  <si>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</si>
  <si>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</si>
  <si>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</si>
  <si>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</si>
  <si>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</si>
  <si>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</si>
  <si>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</si>
  <si>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</si>
  <si>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</si>
  <si>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</si>
  <si>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</si>
  <si>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</si>
  <si>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</si>
  <si>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</si>
  <si>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</si>
  <si>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</si>
  <si>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</si>
  <si>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</si>
  <si>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</si>
  <si>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</si>
  <si>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</si>
  <si>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</si>
  <si>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</si>
  <si>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</si>
  <si>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</si>
  <si>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</si>
  <si>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</si>
  <si>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</si>
  <si>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</si>
  <si>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</si>
  <si>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</si>
  <si>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</si>
  <si>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</si>
  <si>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</si>
  <si>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</si>
  <si>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</si>
  <si>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</si>
  <si>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</si>
  <si>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</si>
  <si>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</si>
  <si>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</si>
  <si>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</si>
  <si>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</si>
  <si>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</si>
  <si>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</si>
  <si>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</si>
  <si>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</si>
  <si>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</si>
  <si>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</si>
  <si>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Чистий рух грошових коштів від інвестиційної діяльності</t>
  </si>
  <si>
    <t>Елементи операційних витрат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</si>
  <si>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</si>
  <si>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</si>
  <si>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</si>
  <si>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</si>
  <si>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</si>
  <si>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</si>
  <si>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</si>
  <si>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</si>
  <si>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</si>
  <si>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</si>
  <si>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</si>
  <si>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</si>
  <si>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</si>
  <si>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</si>
  <si>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</si>
  <si>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</si>
  <si>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</si>
  <si>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</si>
  <si>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</si>
  <si>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</si>
  <si>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</si>
  <si>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</si>
  <si>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</si>
  <si>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</si>
  <si>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</si>
  <si>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</si>
  <si>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</si>
  <si>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</si>
  <si>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</si>
  <si>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</si>
  <si>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</si>
  <si>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</si>
  <si>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</si>
  <si>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</si>
  <si>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</si>
  <si>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</si>
  <si>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</si>
  <si>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</si>
  <si>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</si>
  <si>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</si>
  <si>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</si>
  <si>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</si>
  <si>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</si>
  <si>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</si>
  <si>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</si>
  <si>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</si>
  <si>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</si>
  <si>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</si>
  <si>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</si>
  <si>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</si>
  <si>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</si>
  <si>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</si>
  <si>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</si>
  <si>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</si>
  <si>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</si>
  <si>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</si>
  <si>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</si>
  <si>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</si>
  <si>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</si>
  <si>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</si>
  <si>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</si>
  <si>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</si>
  <si>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</si>
  <si>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</si>
  <si>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</si>
  <si>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</si>
  <si>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</si>
  <si>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</si>
  <si>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</si>
  <si>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</si>
  <si>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</si>
  <si>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</si>
  <si>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</si>
  <si>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</si>
  <si>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</si>
  <si>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</si>
  <si>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</si>
  <si>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</si>
  <si>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</si>
  <si>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</si>
  <si>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</si>
  <si>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</si>
  <si>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</si>
  <si>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</si>
  <si>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</si>
  <si>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</si>
  <si>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</si>
  <si>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</si>
  <si>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</si>
  <si>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</si>
  <si>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 xml:space="preserve">(ініціали, прізвище)    </t>
  </si>
  <si>
    <t xml:space="preserve">                                            (посада)</t>
  </si>
  <si>
    <t>_________________________</t>
  </si>
  <si>
    <t>____________</t>
  </si>
  <si>
    <t xml:space="preserve">      (ініціали, прізвище)    </t>
  </si>
  <si>
    <t xml:space="preserve">                                      (посада)</t>
  </si>
  <si>
    <t xml:space="preserve">       (ініціали, прізвище)   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</si>
  <si>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</si>
  <si>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</si>
  <si>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</si>
  <si>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</si>
  <si>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</si>
  <si>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</si>
  <si>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</si>
  <si>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</si>
  <si>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</si>
  <si>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</si>
  <si>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</si>
  <si>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</si>
  <si>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</si>
  <si>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</si>
  <si>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</si>
  <si>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Документ, яким затверджений титул будови, із зазначенням органу, який його погодив</t>
  </si>
  <si>
    <t>Доходи від фінансової діяльності</t>
  </si>
  <si>
    <t>Витрати від фінансової  діяльності</t>
  </si>
  <si>
    <t>оплата громадських робіт</t>
  </si>
  <si>
    <t>відрахування єдиного соціального внеску</t>
  </si>
  <si>
    <t>Інші операційні доходи (розшифрувати), у тому числі:% банку</t>
  </si>
  <si>
    <t>місцеві податки та збори  податок на землю</t>
  </si>
  <si>
    <t>рентна плата за воду</t>
  </si>
  <si>
    <t>"Центральний стадіон"Черкаської міської ради</t>
  </si>
  <si>
    <t>цільове фінансування  (громадські роботи)</t>
  </si>
  <si>
    <t>1012/1</t>
  </si>
  <si>
    <t>найменування показника</t>
  </si>
  <si>
    <t>інші адміністративні витрати на  енергоносії</t>
  </si>
  <si>
    <t>інші витрати (організація підготовка та проведення спортзаходів)</t>
  </si>
  <si>
    <t>збір на водопостачання та водовідведення</t>
  </si>
  <si>
    <t>Директор</t>
  </si>
  <si>
    <t>Ю.А.Гончаров</t>
  </si>
  <si>
    <t>КП "Центральний стадіон"</t>
  </si>
  <si>
    <t>Факт минулого року</t>
  </si>
  <si>
    <t>План поточного року</t>
  </si>
  <si>
    <t>Прогноз на поточний рік</t>
  </si>
  <si>
    <t>Плановий рік до прогнозу на поточний рік, %</t>
  </si>
  <si>
    <t>Плановий рік до факту минулого року, %</t>
  </si>
  <si>
    <t>адміністративно-управлінський персонал (заступник директора, гол. бухгалтер)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</si>
  <si>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</si>
  <si>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>Питома вага в загальному обсязі реалізації, %</t>
  </si>
  <si>
    <t>Фактичний показник поточного року за останній звітний період</t>
  </si>
  <si>
    <t>за минулий рік</t>
  </si>
  <si>
    <t>за плановий рік</t>
  </si>
  <si>
    <t>чистий дохід  від реалізації продукції (товарів, робіт, послуг),  тис. гривень</t>
  </si>
  <si>
    <t>93.19 Інша діяльність у сфері спорту</t>
  </si>
  <si>
    <t>68.20 надання в оренду й експлуатацію власного чи орендованого нерухомого майна</t>
  </si>
  <si>
    <t>-</t>
  </si>
  <si>
    <t>93.11 функціювання спортивних споруд</t>
  </si>
  <si>
    <t>Заборгованість за кредитами на початок  2016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</si>
  <si>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</si>
  <si>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</si>
  <si>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</si>
  <si>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</si>
  <si>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</si>
  <si>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Усього за рік</t>
  </si>
  <si>
    <t>у тому числі за кварталами</t>
  </si>
  <si>
    <t xml:space="preserve">I </t>
  </si>
  <si>
    <t>II</t>
  </si>
  <si>
    <t>III</t>
  </si>
  <si>
    <t>IV</t>
  </si>
  <si>
    <t>Інші джерела (бюджет розвитку)</t>
  </si>
  <si>
    <t>I</t>
  </si>
  <si>
    <t xml:space="preserve">І </t>
  </si>
  <si>
    <t xml:space="preserve">ІІ </t>
  </si>
  <si>
    <t xml:space="preserve">ІІІ </t>
  </si>
  <si>
    <t xml:space="preserve">ІV </t>
  </si>
  <si>
    <t>Реконструкція спортивного майданчика №III з улаштуванням штучного покриття 40х60 (штучна трава) для гри в футбол (ПКД  виготовлена в 2017 р.)</t>
  </si>
  <si>
    <t>Реконструкція господарчої будівлі (майстерні) з облаштуванням роздягалень для забезпечення роботи запасного футбольного поля  (ПКД  виготовлена в 2017 р.)</t>
  </si>
  <si>
    <t>Реконструкція вентиляції басейну (в т.ч.виготовлення ПКД)</t>
  </si>
  <si>
    <t>Капітальний ремонт фасаду басейна,роздягалень в спортивному комплексі та басейні (в т.ч.виготовлення ПКД)</t>
  </si>
  <si>
    <t>Придбання ламп освітлення футбольного поля (50 штукх8 тис.грн.)</t>
  </si>
  <si>
    <t>Придбання  та встановлення турникетів для проходження глядачів на КП "Центральний стадіон"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</si>
  <si>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</si>
  <si>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інші джерела (бюджет розвитку)</t>
  </si>
  <si>
    <t>витрати на відрядження та харчування спортсменів</t>
  </si>
  <si>
    <t xml:space="preserve">витрати на придбання предметів,матеріалів,обладнання та інвентаря </t>
  </si>
  <si>
    <t>Фактичний показник за 2018  рік</t>
  </si>
  <si>
    <t>Плановий показник 2019 року</t>
  </si>
  <si>
    <t>Плановий 2019 рік</t>
  </si>
  <si>
    <t>Комунальне підприємство "Центральний стадіон"Черкаської міської ради розташоване  за адресою м.Черкаси вул.Смілянська 78.Основні напрямки  діяльності  всіх верствнаселення ,дітей,молоді та пенсіонерів до ьрегулярних занять  фізичною культурою і спортом.Чисельність працівників 65,0</t>
  </si>
  <si>
    <t>Факт 1 кв.2019 р.</t>
  </si>
  <si>
    <t>за  перше півріччя 2019 року</t>
  </si>
  <si>
    <t>до  фінансового звіту за 1 півріччя  2019 року</t>
  </si>
  <si>
    <t>капітальний ремонт</t>
  </si>
  <si>
    <t>перерозподіл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</si>
</sst>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₴_-;\-* #,##0.00_₴_-;_-* &quot;-&quot;??_₴_-;_-@_-"/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95" formatCode="_-* #,##0.00\ _г_р_н_._-;\-* #,##0.00\ _г_р_н_._-;_-* &quot;-&quot;??\ _г_р_н_._-;_-@_-"/>
    <numFmt numFmtId="196" formatCode="0.0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0" formatCode="#,##0.000"/>
    <numFmt numFmtId="211" formatCode="#,##0.0000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 Cyr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3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95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202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203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4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207" fontId="67" fillId="22" borderId="12" applyFill="0" applyBorder="0">
      <alignment horizontal="center" vertical="center" wrapText="1"/>
      <protection locked="0"/>
    </xf>
    <xf numFmtId="202" fontId="68" fillId="0" borderId="0">
      <alignment wrapText="1"/>
    </xf>
    <xf numFmtId="202" fontId="35" fillId="0" borderId="0">
      <alignment wrapText="1"/>
    </xf>
  </cellStyleXfs>
  <cellXfs count="32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9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97" fontId="5" fillId="0" borderId="0" xfId="0" applyNumberFormat="1" applyFont="1" applyFill="1" applyAlignment="1">
      <alignment vertical="center"/>
    </xf>
    <xf numFmtId="0" fontId="11" fillId="0" borderId="0" xfId="0" applyFont="1" applyFill="1"/>
    <xf numFmtId="197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197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97" fontId="4" fillId="0" borderId="0" xfId="0" quotePrefix="1" applyNumberFormat="1" applyFont="1" applyFill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197" fontId="5" fillId="0" borderId="0" xfId="245" applyNumberFormat="1" applyFont="1" applyFill="1" applyBorder="1" applyAlignment="1">
      <alignment horizontal="center" vertical="center" wrapText="1"/>
    </xf>
    <xf numFmtId="197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97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0" quotePrefix="1" applyFont="1" applyFill="1" applyBorder="1" applyAlignment="1">
      <alignment horizontal="center" vertical="center"/>
    </xf>
    <xf numFmtId="3" fontId="4" fillId="26" borderId="3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3" xfId="245" applyFont="1" applyFill="1" applyBorder="1" applyAlignment="1">
      <alignment horizontal="left" vertical="center" wrapText="1"/>
    </xf>
    <xf numFmtId="0" fontId="4" fillId="26" borderId="3" xfId="245" applyFont="1" applyFill="1" applyBorder="1" applyAlignment="1">
      <alignment horizontal="center" vertical="center" wrapText="1"/>
    </xf>
    <xf numFmtId="3" fontId="4" fillId="26" borderId="3" xfId="245" applyNumberFormat="1" applyFont="1" applyFill="1" applyBorder="1" applyAlignment="1">
      <alignment horizontal="center" vertical="center" wrapText="1"/>
    </xf>
    <xf numFmtId="0" fontId="4" fillId="26" borderId="0" xfId="245" applyFont="1" applyFill="1" applyBorder="1" applyAlignment="1">
      <alignment vertical="center"/>
    </xf>
    <xf numFmtId="0" fontId="5" fillId="26" borderId="3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197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97" fontId="5" fillId="0" borderId="0" xfId="0" quotePrefix="1" applyNumberFormat="1" applyFont="1" applyFill="1" applyBorder="1" applyAlignment="1">
      <alignment horizontal="center" vertical="center"/>
    </xf>
    <xf numFmtId="197" fontId="5" fillId="0" borderId="0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97" fontId="4" fillId="0" borderId="3" xfId="0" quotePrefix="1" applyNumberFormat="1" applyFont="1" applyFill="1" applyBorder="1" applyAlignment="1">
      <alignment horizontal="center" vertical="center" wrapText="1"/>
    </xf>
    <xf numFmtId="197" fontId="5" fillId="0" borderId="3" xfId="245" applyNumberFormat="1" applyFont="1" applyFill="1" applyBorder="1" applyAlignment="1">
      <alignment horizontal="center" vertical="center" wrapText="1"/>
    </xf>
    <xf numFmtId="3" fontId="69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3" xfId="237" applyNumberFormat="1" applyFont="1" applyFill="1" applyBorder="1" applyAlignment="1">
      <alignment horizontal="center" vertical="center" wrapText="1"/>
    </xf>
    <xf numFmtId="210" fontId="5" fillId="0" borderId="3" xfId="237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2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3" fontId="73" fillId="0" borderId="3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horizontal="right" vertical="center" wrapText="1"/>
    </xf>
    <xf numFmtId="197" fontId="4" fillId="0" borderId="3" xfId="0" applyNumberFormat="1" applyFont="1" applyFill="1" applyBorder="1" applyAlignment="1">
      <alignment horizontal="right" vertical="center" wrapText="1"/>
    </xf>
    <xf numFmtId="197" fontId="4" fillId="0" borderId="16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97" fontId="4" fillId="0" borderId="3" xfId="0" quotePrefix="1" applyNumberFormat="1" applyFont="1" applyFill="1" applyBorder="1" applyAlignment="1">
      <alignment horizontal="right" vertical="center" wrapText="1"/>
    </xf>
    <xf numFmtId="197" fontId="9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197" fontId="9" fillId="29" borderId="3" xfId="0" applyNumberFormat="1" applyFont="1" applyFill="1" applyBorder="1" applyAlignment="1">
      <alignment horizontal="right" vertical="center" wrapText="1"/>
    </xf>
    <xf numFmtId="197" fontId="4" fillId="26" borderId="3" xfId="0" applyNumberFormat="1" applyFont="1" applyFill="1" applyBorder="1" applyAlignment="1">
      <alignment horizontal="right" vertical="center" wrapText="1"/>
    </xf>
    <xf numFmtId="3" fontId="4" fillId="26" borderId="3" xfId="0" applyNumberFormat="1" applyFont="1" applyFill="1" applyBorder="1" applyAlignment="1">
      <alignment horizontal="right" vertical="center" wrapText="1"/>
    </xf>
    <xf numFmtId="3" fontId="4" fillId="0" borderId="3" xfId="0" quotePrefix="1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97" fontId="5" fillId="30" borderId="3" xfId="0" applyNumberFormat="1" applyFont="1" applyFill="1" applyBorder="1" applyAlignment="1">
      <alignment horizontal="right" vertical="center" wrapText="1"/>
    </xf>
    <xf numFmtId="197" fontId="5" fillId="0" borderId="3" xfId="0" quotePrefix="1" applyNumberFormat="1" applyFont="1" applyFill="1" applyBorder="1" applyAlignment="1">
      <alignment horizontal="right" vertical="center" wrapText="1"/>
    </xf>
    <xf numFmtId="3" fontId="5" fillId="0" borderId="3" xfId="0" quotePrefix="1" applyNumberFormat="1" applyFont="1" applyFill="1" applyBorder="1" applyAlignment="1">
      <alignment horizontal="right" vertical="center" wrapText="1"/>
    </xf>
    <xf numFmtId="197" fontId="4" fillId="29" borderId="3" xfId="0" applyNumberFormat="1" applyFont="1" applyFill="1" applyBorder="1" applyAlignment="1">
      <alignment horizontal="right" vertical="center" wrapText="1"/>
    </xf>
    <xf numFmtId="197" fontId="4" fillId="0" borderId="3" xfId="245" applyNumberFormat="1" applyFont="1" applyFill="1" applyBorder="1" applyAlignment="1">
      <alignment horizontal="right" vertical="center" wrapText="1"/>
    </xf>
    <xf numFmtId="3" fontId="4" fillId="0" borderId="3" xfId="245" applyNumberFormat="1" applyFont="1" applyFill="1" applyBorder="1" applyAlignment="1">
      <alignment horizontal="right" vertical="center" wrapText="1"/>
    </xf>
    <xf numFmtId="197" fontId="5" fillId="0" borderId="3" xfId="245" applyNumberFormat="1" applyFont="1" applyFill="1" applyBorder="1" applyAlignment="1">
      <alignment horizontal="right" vertical="center" wrapText="1"/>
    </xf>
    <xf numFmtId="3" fontId="6" fillId="0" borderId="3" xfId="245" applyNumberFormat="1" applyFont="1" applyFill="1" applyBorder="1" applyAlignment="1">
      <alignment horizontal="right" vertical="center" wrapText="1"/>
    </xf>
    <xf numFmtId="3" fontId="5" fillId="0" borderId="3" xfId="245" applyNumberFormat="1" applyFont="1" applyFill="1" applyBorder="1" applyAlignment="1">
      <alignment horizontal="right" vertical="center" wrapText="1"/>
    </xf>
    <xf numFmtId="197" fontId="4" fillId="26" borderId="3" xfId="245" applyNumberFormat="1" applyFont="1" applyFill="1" applyBorder="1" applyAlignment="1">
      <alignment horizontal="right" vertical="center" wrapText="1"/>
    </xf>
    <xf numFmtId="3" fontId="4" fillId="26" borderId="3" xfId="245" applyNumberFormat="1" applyFont="1" applyFill="1" applyBorder="1" applyAlignment="1">
      <alignment horizontal="right" vertical="center" wrapText="1"/>
    </xf>
    <xf numFmtId="197" fontId="4" fillId="26" borderId="3" xfId="0" quotePrefix="1" applyNumberFormat="1" applyFont="1" applyFill="1" applyBorder="1" applyAlignment="1">
      <alignment horizontal="right" vertical="center" wrapText="1"/>
    </xf>
    <xf numFmtId="211" fontId="5" fillId="0" borderId="3" xfId="23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 applyAlignment="1">
      <alignment vertical="center"/>
    </xf>
    <xf numFmtId="49" fontId="5" fillId="0" borderId="13" xfId="0" applyNumberFormat="1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9" fillId="0" borderId="3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96" fontId="4" fillId="0" borderId="3" xfId="0" applyNumberFormat="1" applyFont="1" applyFill="1" applyBorder="1" applyAlignment="1">
      <alignment horizontal="center" vertical="center" wrapText="1"/>
    </xf>
    <xf numFmtId="196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97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96" fontId="9" fillId="0" borderId="3" xfId="0" applyNumberFormat="1" applyFont="1" applyFill="1" applyBorder="1" applyAlignment="1">
      <alignment horizontal="center" vertical="center" wrapText="1"/>
    </xf>
    <xf numFmtId="196" fontId="9" fillId="0" borderId="3" xfId="0" applyNumberFormat="1" applyFont="1" applyFill="1" applyBorder="1" applyAlignment="1">
      <alignment horizontal="center" vertical="center"/>
    </xf>
    <xf numFmtId="3" fontId="77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97" fontId="79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6" xfId="245" applyFont="1" applyFill="1" applyBorder="1" applyAlignment="1">
      <alignment horizontal="center" vertical="center" wrapText="1"/>
    </xf>
    <xf numFmtId="0" fontId="5" fillId="0" borderId="17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6" xfId="237" applyNumberFormat="1" applyFont="1" applyFill="1" applyBorder="1" applyAlignment="1">
      <alignment horizontal="center" vertical="center" wrapText="1"/>
    </xf>
    <xf numFmtId="0" fontId="5" fillId="0" borderId="17" xfId="237" applyNumberFormat="1" applyFont="1" applyFill="1" applyBorder="1" applyAlignment="1">
      <alignment horizontal="center" vertical="center" wrapText="1"/>
    </xf>
    <xf numFmtId="0" fontId="4" fillId="0" borderId="19" xfId="237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9" xfId="237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197" fontId="5" fillId="0" borderId="13" xfId="0" quotePrefix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97" fontId="5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7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8" fillId="0" borderId="13" xfId="0" applyFont="1" applyBorder="1" applyAlignment="1">
      <alignment vertical="center"/>
    </xf>
    <xf numFmtId="197" fontId="7" fillId="0" borderId="13" xfId="0" applyNumberFormat="1" applyFont="1" applyFill="1" applyBorder="1" applyAlignment="1">
      <alignment horizontal="center" vertical="center" wrapText="1"/>
    </xf>
    <xf numFmtId="197" fontId="7" fillId="0" borderId="13" xfId="0" quotePrefix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49" fontId="76" fillId="0" borderId="19" xfId="0" applyNumberFormat="1" applyFont="1" applyFill="1" applyBorder="1" applyAlignment="1">
      <alignment horizontal="center" vertical="center" wrapText="1"/>
    </xf>
    <xf numFmtId="49" fontId="76" fillId="0" borderId="14" xfId="0" applyNumberFormat="1" applyFont="1" applyFill="1" applyBorder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23"/>
  <sheetViews>
    <sheetView zoomScale="85" zoomScaleNormal="85" zoomScaleSheetLayoutView="75" workbookViewId="0">
      <selection activeCell="B59" sqref="B59"/>
    </sheetView>
  </sheetViews>
  <sheetFormatPr defaultRowHeight="18.75"/>
  <cols>
    <col min="1" max="1" width="74.5703125" style="3" customWidth="1"/>
    <col min="2" max="2" width="15.28515625" style="25" customWidth="1"/>
    <col min="3" max="3" width="17.5703125" style="3" customWidth="1"/>
    <col min="4" max="4" width="18.42578125" style="3" customWidth="1"/>
    <col min="5" max="5" width="17.85546875" style="3" customWidth="1"/>
    <col min="6" max="6" width="19.140625" style="3" customWidth="1"/>
    <col min="7" max="7" width="10" style="3" customWidth="1"/>
    <col min="8" max="8" width="9.5703125" style="3" customWidth="1"/>
    <col min="9" max="10" width="9.140625" style="3"/>
    <col min="11" max="11" width="10.5703125" style="3" customWidth="1"/>
    <col min="12" max="16384" width="9.140625" style="3"/>
  </cols>
  <sheetData>
    <row r="1" spans="1:6" ht="20.100000000000001" customHeight="1">
      <c r="B1" s="3"/>
    </row>
    <row r="2" spans="1:6" ht="20.100000000000001" customHeight="1">
      <c r="B2" s="3"/>
    </row>
    <row r="3" spans="1:6" ht="20.100000000000001" customHeight="1">
      <c r="B3" s="3"/>
    </row>
    <row r="4" spans="1:6" ht="20.100000000000001" customHeight="1">
      <c r="B4" s="3"/>
    </row>
    <row r="5" spans="1:6" ht="19.5" customHeight="1">
      <c r="A5" s="207" t="s">
        <v>251</v>
      </c>
      <c r="B5" s="207"/>
      <c r="C5" s="207"/>
      <c r="D5" s="207"/>
      <c r="E5" s="207"/>
      <c r="F5" s="207"/>
    </row>
    <row r="6" spans="1:6">
      <c r="A6" s="207" t="s">
        <v>252</v>
      </c>
      <c r="B6" s="207"/>
      <c r="C6" s="207"/>
      <c r="D6" s="207"/>
      <c r="E6" s="207"/>
      <c r="F6" s="207"/>
    </row>
    <row r="7" spans="1:6">
      <c r="A7" s="207" t="s">
        <v>291</v>
      </c>
      <c r="B7" s="207"/>
      <c r="C7" s="207"/>
      <c r="D7" s="207"/>
      <c r="E7" s="207"/>
      <c r="F7" s="207"/>
    </row>
    <row r="8" spans="1:6">
      <c r="A8" s="207" t="s">
        <v>350</v>
      </c>
      <c r="B8" s="207"/>
      <c r="C8" s="207"/>
      <c r="D8" s="207"/>
      <c r="E8" s="207"/>
      <c r="F8" s="207"/>
    </row>
    <row r="9" spans="1:6" ht="14.25" customHeight="1">
      <c r="A9" s="14"/>
      <c r="B9" s="14"/>
      <c r="C9" s="14"/>
      <c r="D9" s="14"/>
      <c r="E9" s="14"/>
      <c r="F9" s="14"/>
    </row>
    <row r="10" spans="1:6" ht="21.75" customHeight="1">
      <c r="A10" s="207" t="s">
        <v>156</v>
      </c>
      <c r="B10" s="207"/>
      <c r="C10" s="207"/>
      <c r="D10" s="207"/>
      <c r="E10" s="207"/>
      <c r="F10" s="207"/>
    </row>
    <row r="11" spans="1:6" ht="12" customHeight="1">
      <c r="B11" s="26"/>
      <c r="C11" s="26"/>
      <c r="D11" s="26"/>
      <c r="E11" s="26"/>
      <c r="F11" s="26"/>
    </row>
    <row r="12" spans="1:6" ht="31.5" customHeight="1">
      <c r="A12" s="200" t="s">
        <v>180</v>
      </c>
      <c r="B12" s="201" t="s">
        <v>7</v>
      </c>
      <c r="C12" s="202" t="s">
        <v>253</v>
      </c>
      <c r="D12" s="203"/>
      <c r="E12" s="203"/>
      <c r="F12" s="203"/>
    </row>
    <row r="13" spans="1:6" ht="54.75" customHeight="1">
      <c r="A13" s="200"/>
      <c r="B13" s="201"/>
      <c r="C13" s="16" t="s">
        <v>254</v>
      </c>
      <c r="D13" s="16" t="s">
        <v>255</v>
      </c>
      <c r="E13" s="16" t="s">
        <v>256</v>
      </c>
      <c r="F13" s="16" t="s">
        <v>257</v>
      </c>
    </row>
    <row r="14" spans="1:6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24.95" customHeight="1">
      <c r="A15" s="210" t="s">
        <v>73</v>
      </c>
      <c r="B15" s="210"/>
      <c r="C15" s="210"/>
      <c r="D15" s="210"/>
      <c r="E15" s="210"/>
      <c r="F15" s="210"/>
    </row>
    <row r="16" spans="1:6" ht="20.100000000000001" customHeight="1">
      <c r="A16" s="70" t="s">
        <v>157</v>
      </c>
      <c r="B16" s="6">
        <f>'1.Фінансовий результат'!B17</f>
        <v>1040</v>
      </c>
      <c r="C16" s="132">
        <f>'1.Фінансовий результат'!C17</f>
        <v>6586.5</v>
      </c>
      <c r="D16" s="132">
        <f>'1.Фінансовий результат'!D17</f>
        <v>5830.6</v>
      </c>
      <c r="E16" s="132">
        <f>D16-C16</f>
        <v>-755.89999999999964</v>
      </c>
      <c r="F16" s="132">
        <f>'1.Фінансовий результат'!F17</f>
        <v>95</v>
      </c>
    </row>
    <row r="17" spans="1:6" ht="20.100000000000001" customHeight="1">
      <c r="A17" s="70" t="s">
        <v>128</v>
      </c>
      <c r="B17" s="6">
        <f>'1.Фінансовий результат'!B18</f>
        <v>1050</v>
      </c>
      <c r="C17" s="132">
        <f>'1.Фінансовий результат'!C18</f>
        <v>3666.3999999999996</v>
      </c>
      <c r="D17" s="132">
        <f>'1.Фінансовий результат'!D18</f>
        <v>4119.8999999999996</v>
      </c>
      <c r="E17" s="132">
        <f>'1.Фінансовий результат'!E18</f>
        <v>453.49999999999994</v>
      </c>
      <c r="F17" s="132">
        <f>'1.Фінансовий результат'!F18</f>
        <v>107</v>
      </c>
    </row>
    <row r="18" spans="1:6" ht="37.5" customHeight="1">
      <c r="A18" s="71" t="s">
        <v>193</v>
      </c>
      <c r="B18" s="98">
        <f>'1.Фінансовий результат'!B27</f>
        <v>1060</v>
      </c>
      <c r="C18" s="133">
        <f>'1.Фінансовий результат'!C27</f>
        <v>2920.1000000000004</v>
      </c>
      <c r="D18" s="133">
        <f>'1.Фінансовий результат'!D27</f>
        <v>1710.7000000000007</v>
      </c>
      <c r="E18" s="133">
        <f>'1.Фінансовий результат'!E27</f>
        <v>-1209.3999999999996</v>
      </c>
      <c r="F18" s="133">
        <f>'1.Фінансовий результат'!F27</f>
        <v>84</v>
      </c>
    </row>
    <row r="19" spans="1:6" ht="20.100000000000001" customHeight="1">
      <c r="A19" s="70" t="s">
        <v>234</v>
      </c>
      <c r="B19" s="6">
        <f>'1.Фінансовий результат'!B28</f>
        <v>1070</v>
      </c>
      <c r="C19" s="132">
        <f>'1.Фінансовий результат'!C28</f>
        <v>2.7</v>
      </c>
      <c r="D19" s="132">
        <f>'1.Фінансовий результат'!D28</f>
        <v>3.2</v>
      </c>
      <c r="E19" s="132">
        <f>'1.Фінансовий результат'!E28</f>
        <v>0.5</v>
      </c>
      <c r="F19" s="132">
        <f>'1.Фінансовий результат'!F28</f>
        <v>46</v>
      </c>
    </row>
    <row r="20" spans="1:6" ht="20.100000000000001" customHeight="1">
      <c r="A20" s="70" t="s">
        <v>105</v>
      </c>
      <c r="B20" s="6">
        <f>'1.Фінансовий результат'!B29</f>
        <v>1080</v>
      </c>
      <c r="C20" s="132">
        <f>'1.Фінансовий результат'!C29</f>
        <v>2860.8</v>
      </c>
      <c r="D20" s="132">
        <f>'1.Фінансовий результат'!D29</f>
        <v>2205.6</v>
      </c>
      <c r="E20" s="132">
        <f>'1.Фінансовий результат'!E29</f>
        <v>-655.20000000000027</v>
      </c>
      <c r="F20" s="132">
        <f>'1.Фінансовий результат'!F29</f>
        <v>100</v>
      </c>
    </row>
    <row r="21" spans="1:6" ht="19.5" customHeight="1">
      <c r="A21" s="70" t="s">
        <v>102</v>
      </c>
      <c r="B21" s="6">
        <f>'1.Фінансовий результат'!B52</f>
        <v>1110</v>
      </c>
      <c r="C21" s="132">
        <f>'1.Фінансовий результат'!C52</f>
        <v>0</v>
      </c>
      <c r="D21" s="132">
        <f>'1.Фінансовий результат'!D52</f>
        <v>0</v>
      </c>
      <c r="E21" s="132">
        <f>'1.Фінансовий результат'!E52</f>
        <v>0</v>
      </c>
      <c r="F21" s="132">
        <f>'1.Фінансовий результат'!F52</f>
        <v>0</v>
      </c>
    </row>
    <row r="22" spans="1:6" ht="20.100000000000001" customHeight="1">
      <c r="A22" s="70" t="s">
        <v>14</v>
      </c>
      <c r="B22" s="6">
        <f>'1.Фінансовий результат'!B59</f>
        <v>1120</v>
      </c>
      <c r="C22" s="132">
        <f>'1.Фінансовий результат'!C59</f>
        <v>48.900000000000006</v>
      </c>
      <c r="D22" s="132">
        <f>'1.Фінансовий результат'!D59</f>
        <v>41.6</v>
      </c>
      <c r="E22" s="132">
        <f>'1.Фінансовий результат'!E59</f>
        <v>-7.3000000000000025</v>
      </c>
      <c r="F22" s="132">
        <f>'1.Фінансовий результат'!F59</f>
        <v>90</v>
      </c>
    </row>
    <row r="23" spans="1:6" ht="38.25" customHeight="1">
      <c r="A23" s="103" t="s">
        <v>238</v>
      </c>
      <c r="B23" s="104">
        <f>'1.Фінансовий результат'!B65</f>
        <v>1130</v>
      </c>
      <c r="C23" s="134">
        <f>'1.Фінансовий результат'!C65</f>
        <v>13.099999999999994</v>
      </c>
      <c r="D23" s="134">
        <f>'1.Фінансовий результат'!D65</f>
        <v>-533.29999999999916</v>
      </c>
      <c r="E23" s="134">
        <f>'1.Фінансовий результат'!E65</f>
        <v>-520.19999999999914</v>
      </c>
      <c r="F23" s="134">
        <f>'1.Фінансовий результат'!F65</f>
        <v>0</v>
      </c>
    </row>
    <row r="24" spans="1:6" ht="20.100000000000001" customHeight="1">
      <c r="A24" s="65" t="s">
        <v>284</v>
      </c>
      <c r="B24" s="6">
        <f>'1.Фінансовий результат'!B66</f>
        <v>1140</v>
      </c>
      <c r="C24" s="132">
        <f>'1.Фінансовий результат'!C66</f>
        <v>0</v>
      </c>
      <c r="D24" s="132">
        <f>'1.Фінансовий результат'!D66</f>
        <v>0</v>
      </c>
      <c r="E24" s="132">
        <f>'1.Фінансовий результат'!E66</f>
        <v>0</v>
      </c>
      <c r="F24" s="132">
        <f>'1.Фінансовий результат'!F66</f>
        <v>0</v>
      </c>
    </row>
    <row r="25" spans="1:6" ht="20.100000000000001" customHeight="1">
      <c r="A25" s="65" t="s">
        <v>285</v>
      </c>
      <c r="B25" s="6">
        <f>'1.Фінансовий результат'!B67</f>
        <v>1150</v>
      </c>
      <c r="C25" s="132">
        <f>'1.Фінансовий результат'!C67</f>
        <v>0</v>
      </c>
      <c r="D25" s="132">
        <f>'1.Фінансовий результат'!D67</f>
        <v>0</v>
      </c>
      <c r="E25" s="132">
        <f>'1.Фінансовий результат'!E67</f>
        <v>0</v>
      </c>
      <c r="F25" s="132">
        <f>'1.Фінансовий результат'!F67</f>
        <v>0</v>
      </c>
    </row>
    <row r="26" spans="1:6" ht="20.100000000000001" customHeight="1">
      <c r="A26" s="70" t="s">
        <v>235</v>
      </c>
      <c r="B26" s="6">
        <f>'1.Фінансовий результат'!B68</f>
        <v>1160</v>
      </c>
      <c r="C26" s="132">
        <f>'1.Фінансовий результат'!C68</f>
        <v>0</v>
      </c>
      <c r="D26" s="132">
        <f>'1.Фінансовий результат'!D68</f>
        <v>0</v>
      </c>
      <c r="E26" s="132">
        <f>'1.Фінансовий результат'!E68</f>
        <v>0</v>
      </c>
      <c r="F26" s="132">
        <f>'1.Фінансовий результат'!F68</f>
        <v>0</v>
      </c>
    </row>
    <row r="27" spans="1:6" ht="20.100000000000001" customHeight="1">
      <c r="A27" s="70" t="s">
        <v>236</v>
      </c>
      <c r="B27" s="6">
        <f>'1.Фінансовий результат'!B69</f>
        <v>1170</v>
      </c>
      <c r="C27" s="132">
        <f>'1.Фінансовий результат'!C69</f>
        <v>0</v>
      </c>
      <c r="D27" s="132">
        <f>'1.Фінансовий результат'!D69</f>
        <v>0</v>
      </c>
      <c r="E27" s="132">
        <f>'1.Фінансовий результат'!E69</f>
        <v>0</v>
      </c>
      <c r="F27" s="132">
        <f>'1.Фінансовий результат'!F69</f>
        <v>0</v>
      </c>
    </row>
    <row r="28" spans="1:6" ht="43.5" customHeight="1">
      <c r="A28" s="72" t="s">
        <v>240</v>
      </c>
      <c r="B28" s="98">
        <f>'1.Фінансовий результат'!B70</f>
        <v>1200</v>
      </c>
      <c r="C28" s="133">
        <f>'1.Фінансовий результат'!C70</f>
        <v>13.099999999999994</v>
      </c>
      <c r="D28" s="133">
        <f>'1.Фінансовий результат'!D70</f>
        <v>-533.29999999999916</v>
      </c>
      <c r="E28" s="133">
        <f>'1.Фінансовий результат'!E70</f>
        <v>-520.19999999999914</v>
      </c>
      <c r="F28" s="133">
        <f>'1.Фінансовий результат'!F70</f>
        <v>0</v>
      </c>
    </row>
    <row r="29" spans="1:6" ht="20.100000000000001" customHeight="1">
      <c r="A29" s="12" t="s">
        <v>103</v>
      </c>
      <c r="B29" s="6">
        <f>'1.Фінансовий результат'!B71</f>
        <v>1210</v>
      </c>
      <c r="C29" s="132">
        <f>'1.Фінансовий результат'!C71</f>
        <v>2.2999999999999998</v>
      </c>
      <c r="D29" s="132">
        <f>'1.Фінансовий результат'!D71</f>
        <v>0</v>
      </c>
      <c r="E29" s="132">
        <f>'1.Фінансовий результат'!E71</f>
        <v>-2.2999999999999998</v>
      </c>
      <c r="F29" s="132">
        <f>'1.Фінансовий результат'!F71</f>
        <v>0</v>
      </c>
    </row>
    <row r="30" spans="1:6" ht="35.25" customHeight="1">
      <c r="A30" s="103" t="s">
        <v>241</v>
      </c>
      <c r="B30" s="104">
        <f>'1.Фінансовий результат'!B73</f>
        <v>1230</v>
      </c>
      <c r="C30" s="134">
        <f>'1.Фінансовий результат'!C73</f>
        <v>10.799999999999994</v>
      </c>
      <c r="D30" s="134">
        <f>'1.Фінансовий результат'!D73</f>
        <v>-533.29999999999916</v>
      </c>
      <c r="E30" s="134">
        <f>'1.Фінансовий результат'!E73</f>
        <v>-522.4999999999992</v>
      </c>
      <c r="F30" s="134">
        <f>'1.Фінансовий результат'!F73</f>
        <v>0</v>
      </c>
    </row>
    <row r="31" spans="1:6" ht="24.95" customHeight="1">
      <c r="A31" s="211" t="s">
        <v>114</v>
      </c>
      <c r="B31" s="211"/>
      <c r="C31" s="211"/>
      <c r="D31" s="211"/>
      <c r="E31" s="211"/>
      <c r="F31" s="211"/>
    </row>
    <row r="32" spans="1:6" ht="20.100000000000001" customHeight="1">
      <c r="A32" s="69" t="s">
        <v>181</v>
      </c>
      <c r="B32" s="6">
        <f>'2. Розрахунки з бюджетом'!B20</f>
        <v>2100</v>
      </c>
      <c r="C32" s="132">
        <v>2</v>
      </c>
      <c r="D32" s="132">
        <f>'2. Розрахунки з бюджетом'!D20</f>
        <v>0</v>
      </c>
      <c r="E32" s="132">
        <f>'2. Розрахунки з бюджетом'!E20</f>
        <v>-2</v>
      </c>
      <c r="F32" s="132">
        <f>'2. Розрахунки з бюджетом'!F20</f>
        <v>0</v>
      </c>
    </row>
    <row r="33" spans="1:6" ht="20.100000000000001" customHeight="1">
      <c r="A33" s="41" t="s">
        <v>113</v>
      </c>
      <c r="B33" s="6">
        <f>'2. Розрахунки з бюджетом'!B21</f>
        <v>2110</v>
      </c>
      <c r="C33" s="132">
        <v>2.2999999999999998</v>
      </c>
      <c r="D33" s="132">
        <f>'2. Розрахунки з бюджетом'!D21</f>
        <v>0</v>
      </c>
      <c r="E33" s="132">
        <f>'2. Розрахунки з бюджетом'!E21</f>
        <v>-2.2999999999999998</v>
      </c>
      <c r="F33" s="132">
        <f>'2. Розрахунки з бюджетом'!F21</f>
        <v>0</v>
      </c>
    </row>
    <row r="34" spans="1:6" ht="40.5" customHeight="1">
      <c r="A34" s="41" t="s">
        <v>213</v>
      </c>
      <c r="B34" s="6">
        <f>'2. Розрахунки з бюджетом'!B22</f>
        <v>2120</v>
      </c>
      <c r="C34" s="132">
        <f>'2. Розрахунки з бюджетом'!C22</f>
        <v>735.4</v>
      </c>
      <c r="D34" s="132">
        <f>'2. Розрахунки з бюджетом'!D22</f>
        <v>578.29999999999995</v>
      </c>
      <c r="E34" s="132">
        <f>'2. Розрахунки з бюджетом'!E22</f>
        <v>-157.10000000000002</v>
      </c>
      <c r="F34" s="132">
        <f>'2. Розрахунки з бюджетом'!F22</f>
        <v>83</v>
      </c>
    </row>
    <row r="35" spans="1:6" ht="39.75" customHeight="1">
      <c r="A35" s="41" t="s">
        <v>214</v>
      </c>
      <c r="B35" s="6">
        <f>'2. Розрахунки з бюджетом'!B23</f>
        <v>2130</v>
      </c>
      <c r="C35" s="132">
        <f>'2. Розрахунки з бюджетом'!C23</f>
        <v>0</v>
      </c>
      <c r="D35" s="132">
        <f>'2. Розрахунки з бюджетом'!D23</f>
        <v>0</v>
      </c>
      <c r="E35" s="132">
        <f>'2. Розрахунки з бюджетом'!E23</f>
        <v>0</v>
      </c>
      <c r="F35" s="132">
        <f>'2. Розрахунки з бюджетом'!F23</f>
        <v>0</v>
      </c>
    </row>
    <row r="36" spans="1:6" ht="42.75" customHeight="1">
      <c r="A36" s="69" t="s">
        <v>174</v>
      </c>
      <c r="B36" s="6">
        <f>'2. Розрахунки з бюджетом'!B24</f>
        <v>2140</v>
      </c>
      <c r="C36" s="132">
        <v>482.4</v>
      </c>
      <c r="D36" s="132">
        <f>'2. Розрахунки з бюджетом'!D24</f>
        <v>662.6</v>
      </c>
      <c r="E36" s="132">
        <f>'2. Розрахунки з бюджетом'!E24</f>
        <v>59.300000000000068</v>
      </c>
      <c r="F36" s="132">
        <f>'2. Розрахунки з бюджетом'!F24</f>
        <v>97</v>
      </c>
    </row>
    <row r="37" spans="1:6" ht="39" customHeight="1">
      <c r="A37" s="69" t="s">
        <v>62</v>
      </c>
      <c r="B37" s="6">
        <f>'2. Розрахунки з бюджетом'!B34</f>
        <v>2150</v>
      </c>
      <c r="C37" s="132">
        <f>'2. Розрахунки з бюджетом'!C34</f>
        <v>579.5</v>
      </c>
      <c r="D37" s="132">
        <f>'2. Розрахунки з бюджетом'!D34</f>
        <v>517.1</v>
      </c>
      <c r="E37" s="132">
        <f>'2. Розрахунки з бюджетом'!E34</f>
        <v>-62.399999999999977</v>
      </c>
      <c r="F37" s="132">
        <f>'2. Розрахунки з бюджетом'!F34</f>
        <v>99</v>
      </c>
    </row>
    <row r="38" spans="1:6" ht="20.100000000000001" customHeight="1">
      <c r="A38" s="68" t="s">
        <v>182</v>
      </c>
      <c r="B38" s="98">
        <f>'2. Розрахунки з бюджетом'!B35</f>
        <v>2200</v>
      </c>
      <c r="C38" s="133">
        <f>'2. Розрахунки з бюджетом'!C35</f>
        <v>1922.4999999999998</v>
      </c>
      <c r="D38" s="133">
        <f>'2. Розрахунки з бюджетом'!D35</f>
        <v>1758</v>
      </c>
      <c r="E38" s="133">
        <f>'2. Розрахунки з бюджетом'!E35</f>
        <v>-164.49999999999994</v>
      </c>
      <c r="F38" s="133">
        <f>'2. Розрахунки з бюджетом'!F35</f>
        <v>90</v>
      </c>
    </row>
    <row r="39" spans="1:6" ht="24.95" customHeight="1">
      <c r="A39" s="211" t="s">
        <v>112</v>
      </c>
      <c r="B39" s="211"/>
      <c r="C39" s="211"/>
      <c r="D39" s="211"/>
      <c r="E39" s="211"/>
      <c r="F39" s="211"/>
    </row>
    <row r="40" spans="1:6" ht="20.100000000000001" customHeight="1">
      <c r="A40" s="68" t="s">
        <v>106</v>
      </c>
      <c r="B40" s="98">
        <f>'3. Рух грошових коштів'!B66</f>
        <v>3600</v>
      </c>
      <c r="C40" s="133">
        <f>'3. Рух грошових коштів'!C66</f>
        <v>0</v>
      </c>
      <c r="D40" s="133">
        <f>'3. Рух грошових коштів'!D66</f>
        <v>0</v>
      </c>
      <c r="E40" s="133">
        <f>'3. Рух грошових коштів'!E66</f>
        <v>0</v>
      </c>
      <c r="F40" s="133">
        <f>'3. Рух грошових коштів'!F66</f>
        <v>0</v>
      </c>
    </row>
    <row r="41" spans="1:6" ht="20.100000000000001" customHeight="1">
      <c r="A41" s="69" t="s">
        <v>107</v>
      </c>
      <c r="B41" s="6">
        <f>'3. Рух грошових коштів'!B21</f>
        <v>3090</v>
      </c>
      <c r="C41" s="132">
        <f>'3. Рух грошових коштів'!C21</f>
        <v>0</v>
      </c>
      <c r="D41" s="132">
        <f>'3. Рух грошових коштів'!D21</f>
        <v>0</v>
      </c>
      <c r="E41" s="132">
        <f>'3. Рух грошових коштів'!E21</f>
        <v>0</v>
      </c>
      <c r="F41" s="132">
        <f>'3. Рух грошових коштів'!F21</f>
        <v>0</v>
      </c>
    </row>
    <row r="42" spans="1:6" ht="20.100000000000001" customHeight="1">
      <c r="A42" s="69" t="s">
        <v>169</v>
      </c>
      <c r="B42" s="6">
        <f>'3. Рух грошових коштів'!B38</f>
        <v>3320</v>
      </c>
      <c r="C42" s="132">
        <f>'3. Рух грошових коштів'!C38</f>
        <v>0</v>
      </c>
      <c r="D42" s="132">
        <f>'3. Рух грошових коштів'!D38</f>
        <v>0</v>
      </c>
      <c r="E42" s="132">
        <f>'3. Рух грошових коштів'!E38</f>
        <v>0</v>
      </c>
      <c r="F42" s="132">
        <f>'3. Рух грошових коштів'!F38</f>
        <v>0</v>
      </c>
    </row>
    <row r="43" spans="1:6" ht="20.100000000000001" customHeight="1">
      <c r="A43" s="69" t="s">
        <v>108</v>
      </c>
      <c r="B43" s="6">
        <f>'3. Рух грошових коштів'!B64</f>
        <v>3580</v>
      </c>
      <c r="C43" s="132">
        <f>'3. Рух грошових коштів'!C64</f>
        <v>0</v>
      </c>
      <c r="D43" s="132">
        <f>'3. Рух грошових коштів'!D64</f>
        <v>0</v>
      </c>
      <c r="E43" s="132">
        <f>'3. Рух грошових коштів'!E64</f>
        <v>0</v>
      </c>
      <c r="F43" s="132">
        <f>'3. Рух грошових коштів'!F64</f>
        <v>0</v>
      </c>
    </row>
    <row r="44" spans="1:6" ht="20.100000000000001" customHeight="1">
      <c r="A44" s="69" t="s">
        <v>126</v>
      </c>
      <c r="B44" s="6">
        <f>'3. Рух грошових коштів'!B67</f>
        <v>3610</v>
      </c>
      <c r="C44" s="132">
        <f>'3. Рух грошових коштів'!C67</f>
        <v>0</v>
      </c>
      <c r="D44" s="132">
        <f>'3. Рух грошових коштів'!D67</f>
        <v>0</v>
      </c>
      <c r="E44" s="132">
        <f>'3. Рух грошових коштів'!E67</f>
        <v>0</v>
      </c>
      <c r="F44" s="132">
        <f>'3. Рух грошових коштів'!F67</f>
        <v>0</v>
      </c>
    </row>
    <row r="45" spans="1:6" ht="20.100000000000001" customHeight="1">
      <c r="A45" s="68" t="s">
        <v>109</v>
      </c>
      <c r="B45" s="98">
        <f>'3. Рух грошових коштів'!B68</f>
        <v>3620</v>
      </c>
      <c r="C45" s="133">
        <f>'3. Рух грошових коштів'!C68</f>
        <v>0</v>
      </c>
      <c r="D45" s="133">
        <f>'3. Рух грошових коштів'!D68</f>
        <v>0</v>
      </c>
      <c r="E45" s="133">
        <f>'3. Рух грошових коштів'!E68</f>
        <v>0</v>
      </c>
      <c r="F45" s="133">
        <f>'3. Рух грошових коштів'!F68</f>
        <v>0</v>
      </c>
    </row>
    <row r="46" spans="1:6" ht="24.95" customHeight="1">
      <c r="A46" s="208" t="s">
        <v>160</v>
      </c>
      <c r="B46" s="209"/>
      <c r="C46" s="209"/>
      <c r="D46" s="209"/>
      <c r="E46" s="209"/>
      <c r="F46" s="209"/>
    </row>
    <row r="47" spans="1:6" ht="20.100000000000001" customHeight="1">
      <c r="A47" s="69" t="s">
        <v>159</v>
      </c>
      <c r="B47" s="6">
        <f>'4. Кап. інвестиції'!B9</f>
        <v>4000</v>
      </c>
      <c r="C47" s="132">
        <f>'4. Кап. інвестиції'!C9</f>
        <v>250</v>
      </c>
      <c r="D47" s="132">
        <f>'4. Кап. інвестиції'!D9</f>
        <v>723.19999999999993</v>
      </c>
      <c r="E47" s="132">
        <f>'4. Кап. інвестиції'!E9</f>
        <v>473.19999999999993</v>
      </c>
      <c r="F47" s="132">
        <f>'4. Кап. інвестиції'!F9</f>
        <v>0</v>
      </c>
    </row>
    <row r="48" spans="1:6" s="5" customFormat="1" ht="24.95" customHeight="1">
      <c r="A48" s="205"/>
      <c r="B48" s="205"/>
      <c r="C48" s="205"/>
      <c r="D48" s="205"/>
      <c r="E48" s="205"/>
      <c r="F48" s="205"/>
    </row>
    <row r="49" spans="1:7" s="5" customFormat="1" ht="18.75" customHeight="1">
      <c r="A49" s="121"/>
      <c r="B49" s="25"/>
      <c r="C49" s="57"/>
      <c r="D49" s="32"/>
      <c r="E49" s="32"/>
      <c r="F49" s="32"/>
    </row>
    <row r="50" spans="1:7" s="5" customFormat="1" ht="20.25" customHeight="1">
      <c r="A50" s="121"/>
      <c r="B50" s="25"/>
      <c r="C50" s="57"/>
      <c r="D50" s="32"/>
      <c r="E50" s="32"/>
      <c r="F50" s="32"/>
    </row>
    <row r="51" spans="1:7" s="5" customFormat="1" ht="18" customHeight="1">
      <c r="A51" s="121"/>
      <c r="B51" s="25"/>
      <c r="C51" s="57"/>
      <c r="D51" s="32"/>
      <c r="E51" s="32"/>
      <c r="F51" s="32"/>
    </row>
    <row r="52" spans="1:7" ht="24.95" customHeight="1">
      <c r="A52" s="27"/>
      <c r="C52" s="28"/>
      <c r="D52" s="28"/>
      <c r="E52" s="28"/>
      <c r="F52" s="28"/>
    </row>
    <row r="53" spans="1:7" ht="19.5" customHeight="1">
      <c r="A53" s="37" t="s">
        <v>298</v>
      </c>
      <c r="B53" s="1" t="s">
        <v>264</v>
      </c>
      <c r="C53" s="117"/>
      <c r="D53" s="15"/>
      <c r="E53" s="206" t="s">
        <v>299</v>
      </c>
      <c r="F53" s="204"/>
      <c r="G53" s="204"/>
    </row>
    <row r="54" spans="1:7" s="2" customFormat="1" ht="21" customHeight="1">
      <c r="A54" s="25" t="s">
        <v>56</v>
      </c>
      <c r="B54" s="204" t="s">
        <v>57</v>
      </c>
      <c r="C54" s="204"/>
      <c r="D54" s="26"/>
      <c r="E54" s="199" t="s">
        <v>267</v>
      </c>
      <c r="F54" s="199"/>
    </row>
    <row r="56" spans="1:7">
      <c r="A56" s="45"/>
    </row>
    <row r="57" spans="1:7">
      <c r="A57" s="45"/>
    </row>
    <row r="58" spans="1:7">
      <c r="A58" s="45"/>
    </row>
    <row r="59" spans="1:7" s="25" customFormat="1">
      <c r="A59" s="45"/>
      <c r="C59" s="3"/>
      <c r="D59" s="3"/>
      <c r="E59" s="3"/>
      <c r="F59" s="3"/>
    </row>
    <row r="60" spans="1:7" s="25" customFormat="1">
      <c r="A60" s="45"/>
      <c r="C60" s="3"/>
      <c r="D60" s="3"/>
      <c r="E60" s="3"/>
      <c r="F60" s="3"/>
    </row>
    <row r="61" spans="1:7" s="25" customFormat="1">
      <c r="A61" s="45"/>
      <c r="C61" s="3"/>
      <c r="D61" s="3"/>
      <c r="E61" s="3"/>
      <c r="F61" s="3"/>
    </row>
    <row r="62" spans="1:7" s="25" customFormat="1">
      <c r="A62" s="45"/>
      <c r="C62" s="3"/>
      <c r="D62" s="3"/>
      <c r="E62" s="3"/>
      <c r="F62" s="3"/>
    </row>
    <row r="63" spans="1:7" s="25" customFormat="1">
      <c r="A63" s="45"/>
      <c r="C63" s="3"/>
      <c r="D63" s="3"/>
      <c r="E63" s="3"/>
      <c r="F63" s="3"/>
    </row>
    <row r="64" spans="1:7" s="25" customFormat="1">
      <c r="A64" s="45"/>
      <c r="C64" s="3"/>
      <c r="D64" s="3"/>
      <c r="E64" s="3"/>
      <c r="F64" s="3"/>
    </row>
    <row r="65" spans="1:6" s="25" customFormat="1">
      <c r="A65" s="45"/>
      <c r="C65" s="3"/>
      <c r="D65" s="3"/>
      <c r="E65" s="3"/>
      <c r="F65" s="3"/>
    </row>
    <row r="66" spans="1:6" s="25" customFormat="1">
      <c r="A66" s="45"/>
      <c r="C66" s="3"/>
      <c r="D66" s="3"/>
      <c r="E66" s="3"/>
      <c r="F66" s="3"/>
    </row>
    <row r="67" spans="1:6" s="25" customFormat="1">
      <c r="A67" s="45"/>
      <c r="C67" s="3"/>
      <c r="D67" s="3"/>
      <c r="E67" s="3"/>
      <c r="F67" s="3"/>
    </row>
    <row r="68" spans="1:6" s="25" customFormat="1">
      <c r="A68" s="45"/>
      <c r="C68" s="3"/>
      <c r="D68" s="3"/>
      <c r="E68" s="3"/>
      <c r="F68" s="3"/>
    </row>
    <row r="69" spans="1:6" s="25" customFormat="1">
      <c r="A69" s="45"/>
      <c r="C69" s="3"/>
      <c r="D69" s="3"/>
      <c r="E69" s="3"/>
      <c r="F69" s="3"/>
    </row>
    <row r="70" spans="1:6" s="25" customFormat="1">
      <c r="A70" s="45"/>
      <c r="C70" s="3"/>
      <c r="D70" s="3"/>
      <c r="E70" s="3"/>
      <c r="F70" s="3"/>
    </row>
    <row r="71" spans="1:6" s="25" customFormat="1">
      <c r="A71" s="45"/>
      <c r="C71" s="3"/>
      <c r="D71" s="3"/>
      <c r="E71" s="3"/>
      <c r="F71" s="3"/>
    </row>
    <row r="72" spans="1:6" s="25" customFormat="1">
      <c r="A72" s="45"/>
      <c r="C72" s="3"/>
      <c r="D72" s="3"/>
      <c r="E72" s="3"/>
      <c r="F72" s="3"/>
    </row>
    <row r="73" spans="1:6" s="25" customFormat="1">
      <c r="A73" s="45"/>
      <c r="C73" s="3"/>
      <c r="D73" s="3"/>
      <c r="E73" s="3"/>
      <c r="F73" s="3"/>
    </row>
    <row r="74" spans="1:6" s="25" customFormat="1">
      <c r="A74" s="45"/>
      <c r="C74" s="3"/>
      <c r="D74" s="3"/>
      <c r="E74" s="3"/>
      <c r="F74" s="3"/>
    </row>
    <row r="75" spans="1:6" s="25" customFormat="1">
      <c r="A75" s="45"/>
      <c r="C75" s="3"/>
      <c r="D75" s="3"/>
      <c r="E75" s="3"/>
      <c r="F75" s="3"/>
    </row>
    <row r="76" spans="1:6" s="25" customFormat="1">
      <c r="A76" s="45"/>
      <c r="C76" s="3"/>
      <c r="D76" s="3"/>
      <c r="E76" s="3"/>
      <c r="F76" s="3"/>
    </row>
    <row r="77" spans="1:6" s="25" customFormat="1">
      <c r="A77" s="45"/>
      <c r="C77" s="3"/>
      <c r="D77" s="3"/>
      <c r="E77" s="3"/>
      <c r="F77" s="3"/>
    </row>
    <row r="78" spans="1:6" s="25" customFormat="1">
      <c r="A78" s="45"/>
      <c r="C78" s="3"/>
      <c r="D78" s="3"/>
      <c r="E78" s="3"/>
      <c r="F78" s="3"/>
    </row>
    <row r="79" spans="1:6" s="25" customFormat="1">
      <c r="A79" s="45"/>
      <c r="C79" s="3"/>
      <c r="D79" s="3"/>
      <c r="E79" s="3"/>
      <c r="F79" s="3"/>
    </row>
    <row r="80" spans="1:6" s="25" customFormat="1">
      <c r="A80" s="45"/>
      <c r="C80" s="3"/>
      <c r="D80" s="3"/>
      <c r="E80" s="3"/>
      <c r="F80" s="3"/>
    </row>
    <row r="81" spans="1:6" s="25" customFormat="1">
      <c r="A81" s="45"/>
      <c r="C81" s="3"/>
      <c r="D81" s="3"/>
      <c r="E81" s="3"/>
      <c r="F81" s="3"/>
    </row>
    <row r="82" spans="1:6" s="25" customFormat="1">
      <c r="A82" s="45"/>
      <c r="C82" s="3"/>
      <c r="D82" s="3"/>
      <c r="E82" s="3"/>
      <c r="F82" s="3"/>
    </row>
    <row r="83" spans="1:6" s="25" customFormat="1">
      <c r="A83" s="45"/>
      <c r="C83" s="3"/>
      <c r="D83" s="3"/>
      <c r="E83" s="3"/>
      <c r="F83" s="3"/>
    </row>
    <row r="84" spans="1:6" s="25" customFormat="1">
      <c r="A84" s="45"/>
      <c r="C84" s="3"/>
      <c r="D84" s="3"/>
      <c r="E84" s="3"/>
      <c r="F84" s="3"/>
    </row>
    <row r="85" spans="1:6" s="25" customFormat="1">
      <c r="A85" s="45"/>
      <c r="C85" s="3"/>
      <c r="D85" s="3"/>
      <c r="E85" s="3"/>
      <c r="F85" s="3"/>
    </row>
    <row r="86" spans="1:6" s="25" customFormat="1">
      <c r="A86" s="45"/>
      <c r="C86" s="3"/>
      <c r="D86" s="3"/>
      <c r="E86" s="3"/>
      <c r="F86" s="3"/>
    </row>
    <row r="87" spans="1:6" s="25" customFormat="1">
      <c r="A87" s="45"/>
      <c r="C87" s="3"/>
      <c r="D87" s="3"/>
      <c r="E87" s="3"/>
      <c r="F87" s="3"/>
    </row>
    <row r="88" spans="1:6" s="25" customFormat="1">
      <c r="A88" s="45"/>
      <c r="C88" s="3"/>
      <c r="D88" s="3"/>
      <c r="E88" s="3"/>
      <c r="F88" s="3"/>
    </row>
    <row r="89" spans="1:6" s="25" customFormat="1">
      <c r="A89" s="45"/>
      <c r="C89" s="3"/>
      <c r="D89" s="3"/>
      <c r="E89" s="3"/>
      <c r="F89" s="3"/>
    </row>
    <row r="90" spans="1:6" s="25" customFormat="1">
      <c r="A90" s="45"/>
      <c r="C90" s="3"/>
      <c r="D90" s="3"/>
      <c r="E90" s="3"/>
      <c r="F90" s="3"/>
    </row>
    <row r="91" spans="1:6" s="25" customFormat="1">
      <c r="A91" s="45"/>
      <c r="C91" s="3"/>
      <c r="D91" s="3"/>
      <c r="E91" s="3"/>
      <c r="F91" s="3"/>
    </row>
    <row r="92" spans="1:6" s="25" customFormat="1">
      <c r="A92" s="45"/>
      <c r="C92" s="3"/>
      <c r="D92" s="3"/>
      <c r="E92" s="3"/>
      <c r="F92" s="3"/>
    </row>
    <row r="93" spans="1:6" s="25" customFormat="1">
      <c r="A93" s="45"/>
      <c r="C93" s="3"/>
      <c r="D93" s="3"/>
      <c r="E93" s="3"/>
      <c r="F93" s="3"/>
    </row>
    <row r="94" spans="1:6" s="25" customFormat="1">
      <c r="A94" s="45"/>
      <c r="C94" s="3"/>
      <c r="D94" s="3"/>
      <c r="E94" s="3"/>
      <c r="F94" s="3"/>
    </row>
    <row r="95" spans="1:6" s="25" customFormat="1">
      <c r="A95" s="45"/>
      <c r="C95" s="3"/>
      <c r="D95" s="3"/>
      <c r="E95" s="3"/>
      <c r="F95" s="3"/>
    </row>
    <row r="96" spans="1:6" s="25" customFormat="1">
      <c r="A96" s="45"/>
      <c r="C96" s="3"/>
      <c r="D96" s="3"/>
      <c r="E96" s="3"/>
      <c r="F96" s="3"/>
    </row>
    <row r="97" spans="1:6" s="25" customFormat="1">
      <c r="A97" s="45"/>
      <c r="C97" s="3"/>
      <c r="D97" s="3"/>
      <c r="E97" s="3"/>
      <c r="F97" s="3"/>
    </row>
    <row r="98" spans="1:6" s="25" customFormat="1">
      <c r="A98" s="45"/>
      <c r="C98" s="3"/>
      <c r="D98" s="3"/>
      <c r="E98" s="3"/>
      <c r="F98" s="3"/>
    </row>
    <row r="99" spans="1:6" s="25" customFormat="1">
      <c r="A99" s="45"/>
      <c r="C99" s="3"/>
      <c r="D99" s="3"/>
      <c r="E99" s="3"/>
      <c r="F99" s="3"/>
    </row>
    <row r="100" spans="1:6" s="25" customFormat="1">
      <c r="A100" s="45"/>
      <c r="C100" s="3"/>
      <c r="D100" s="3"/>
      <c r="E100" s="3"/>
      <c r="F100" s="3"/>
    </row>
    <row r="101" spans="1:6" s="25" customFormat="1">
      <c r="A101" s="45"/>
      <c r="C101" s="3"/>
      <c r="D101" s="3"/>
      <c r="E101" s="3"/>
      <c r="F101" s="3"/>
    </row>
    <row r="102" spans="1:6" s="25" customFormat="1">
      <c r="A102" s="45"/>
      <c r="C102" s="3"/>
      <c r="D102" s="3"/>
      <c r="E102" s="3"/>
      <c r="F102" s="3"/>
    </row>
    <row r="103" spans="1:6" s="25" customFormat="1">
      <c r="A103" s="45"/>
      <c r="C103" s="3"/>
      <c r="D103" s="3"/>
      <c r="E103" s="3"/>
      <c r="F103" s="3"/>
    </row>
    <row r="104" spans="1:6" s="25" customFormat="1">
      <c r="A104" s="45"/>
      <c r="C104" s="3"/>
      <c r="D104" s="3"/>
      <c r="E104" s="3"/>
      <c r="F104" s="3"/>
    </row>
    <row r="105" spans="1:6" s="25" customFormat="1">
      <c r="A105" s="45"/>
      <c r="C105" s="3"/>
      <c r="D105" s="3"/>
      <c r="E105" s="3"/>
      <c r="F105" s="3"/>
    </row>
    <row r="106" spans="1:6" s="25" customFormat="1">
      <c r="A106" s="45"/>
      <c r="C106" s="3"/>
      <c r="D106" s="3"/>
      <c r="E106" s="3"/>
      <c r="F106" s="3"/>
    </row>
    <row r="107" spans="1:6" s="25" customFormat="1">
      <c r="A107" s="45"/>
      <c r="C107" s="3"/>
      <c r="D107" s="3"/>
      <c r="E107" s="3"/>
      <c r="F107" s="3"/>
    </row>
    <row r="108" spans="1:6" s="25" customFormat="1">
      <c r="A108" s="45"/>
      <c r="C108" s="3"/>
      <c r="D108" s="3"/>
      <c r="E108" s="3"/>
      <c r="F108" s="3"/>
    </row>
    <row r="109" spans="1:6" s="25" customFormat="1">
      <c r="A109" s="45"/>
      <c r="C109" s="3"/>
      <c r="D109" s="3"/>
      <c r="E109" s="3"/>
      <c r="F109" s="3"/>
    </row>
    <row r="110" spans="1:6" s="25" customFormat="1">
      <c r="A110" s="45"/>
      <c r="C110" s="3"/>
      <c r="D110" s="3"/>
      <c r="E110" s="3"/>
      <c r="F110" s="3"/>
    </row>
    <row r="111" spans="1:6" s="25" customFormat="1">
      <c r="A111" s="45"/>
      <c r="C111" s="3"/>
      <c r="D111" s="3"/>
      <c r="E111" s="3"/>
      <c r="F111" s="3"/>
    </row>
    <row r="112" spans="1:6" s="25" customFormat="1">
      <c r="A112" s="45"/>
      <c r="C112" s="3"/>
      <c r="D112" s="3"/>
      <c r="E112" s="3"/>
      <c r="F112" s="3"/>
    </row>
    <row r="113" spans="1:6" s="25" customFormat="1">
      <c r="A113" s="45"/>
      <c r="C113" s="3"/>
      <c r="D113" s="3"/>
      <c r="E113" s="3"/>
      <c r="F113" s="3"/>
    </row>
    <row r="114" spans="1:6" s="25" customFormat="1">
      <c r="A114" s="45"/>
      <c r="C114" s="3"/>
      <c r="D114" s="3"/>
      <c r="E114" s="3"/>
      <c r="F114" s="3"/>
    </row>
    <row r="115" spans="1:6" s="25" customFormat="1">
      <c r="A115" s="45"/>
      <c r="C115" s="3"/>
      <c r="D115" s="3"/>
      <c r="E115" s="3"/>
      <c r="F115" s="3"/>
    </row>
    <row r="116" spans="1:6" s="25" customFormat="1">
      <c r="A116" s="45"/>
      <c r="C116" s="3"/>
      <c r="D116" s="3"/>
      <c r="E116" s="3"/>
      <c r="F116" s="3"/>
    </row>
    <row r="117" spans="1:6" s="25" customFormat="1">
      <c r="A117" s="45"/>
      <c r="C117" s="3"/>
      <c r="D117" s="3"/>
      <c r="E117" s="3"/>
      <c r="F117" s="3"/>
    </row>
    <row r="118" spans="1:6" s="25" customFormat="1">
      <c r="A118" s="45"/>
      <c r="C118" s="3"/>
      <c r="D118" s="3"/>
      <c r="E118" s="3"/>
      <c r="F118" s="3"/>
    </row>
    <row r="119" spans="1:6" s="25" customFormat="1">
      <c r="A119" s="45"/>
      <c r="C119" s="3"/>
      <c r="D119" s="3"/>
      <c r="E119" s="3"/>
      <c r="F119" s="3"/>
    </row>
    <row r="120" spans="1:6" s="25" customFormat="1">
      <c r="A120" s="45"/>
      <c r="C120" s="3"/>
      <c r="D120" s="3"/>
      <c r="E120" s="3"/>
      <c r="F120" s="3"/>
    </row>
    <row r="121" spans="1:6" s="25" customFormat="1">
      <c r="A121" s="45"/>
      <c r="C121" s="3"/>
      <c r="D121" s="3"/>
      <c r="E121" s="3"/>
      <c r="F121" s="3"/>
    </row>
    <row r="122" spans="1:6" s="25" customFormat="1">
      <c r="A122" s="45"/>
      <c r="C122" s="3"/>
      <c r="D122" s="3"/>
      <c r="E122" s="3"/>
      <c r="F122" s="3"/>
    </row>
    <row r="123" spans="1:6" s="25" customFormat="1">
      <c r="A123" s="45"/>
      <c r="C123" s="3"/>
      <c r="D123" s="3"/>
      <c r="E123" s="3"/>
      <c r="F123" s="3"/>
    </row>
    <row r="124" spans="1:6" s="25" customFormat="1">
      <c r="A124" s="45"/>
      <c r="C124" s="3"/>
      <c r="D124" s="3"/>
      <c r="E124" s="3"/>
      <c r="F124" s="3"/>
    </row>
    <row r="125" spans="1:6" s="25" customFormat="1">
      <c r="A125" s="45"/>
      <c r="C125" s="3"/>
      <c r="D125" s="3"/>
      <c r="E125" s="3"/>
      <c r="F125" s="3"/>
    </row>
    <row r="126" spans="1:6" s="25" customFormat="1">
      <c r="A126" s="45"/>
      <c r="C126" s="3"/>
      <c r="D126" s="3"/>
      <c r="E126" s="3"/>
      <c r="F126" s="3"/>
    </row>
    <row r="127" spans="1:6" s="25" customFormat="1">
      <c r="A127" s="45"/>
      <c r="C127" s="3"/>
      <c r="D127" s="3"/>
      <c r="E127" s="3"/>
      <c r="F127" s="3"/>
    </row>
    <row r="128" spans="1:6" s="25" customFormat="1">
      <c r="A128" s="45"/>
      <c r="C128" s="3"/>
      <c r="D128" s="3"/>
      <c r="E128" s="3"/>
      <c r="F128" s="3"/>
    </row>
    <row r="129" spans="1:6" s="25" customFormat="1">
      <c r="A129" s="45"/>
      <c r="C129" s="3"/>
      <c r="D129" s="3"/>
      <c r="E129" s="3"/>
      <c r="F129" s="3"/>
    </row>
    <row r="130" spans="1:6" s="25" customFormat="1">
      <c r="A130" s="45"/>
      <c r="C130" s="3"/>
      <c r="D130" s="3"/>
      <c r="E130" s="3"/>
      <c r="F130" s="3"/>
    </row>
    <row r="131" spans="1:6" s="25" customFormat="1">
      <c r="A131" s="45"/>
      <c r="C131" s="3"/>
      <c r="D131" s="3"/>
      <c r="E131" s="3"/>
      <c r="F131" s="3"/>
    </row>
    <row r="132" spans="1:6" s="25" customFormat="1">
      <c r="A132" s="45"/>
      <c r="C132" s="3"/>
      <c r="D132" s="3"/>
      <c r="E132" s="3"/>
      <c r="F132" s="3"/>
    </row>
    <row r="133" spans="1:6" s="25" customFormat="1">
      <c r="A133" s="45"/>
      <c r="C133" s="3"/>
      <c r="D133" s="3"/>
      <c r="E133" s="3"/>
      <c r="F133" s="3"/>
    </row>
    <row r="134" spans="1:6" s="25" customFormat="1">
      <c r="A134" s="45"/>
      <c r="C134" s="3"/>
      <c r="D134" s="3"/>
      <c r="E134" s="3"/>
      <c r="F134" s="3"/>
    </row>
    <row r="135" spans="1:6" s="25" customFormat="1">
      <c r="A135" s="45"/>
      <c r="C135" s="3"/>
      <c r="D135" s="3"/>
      <c r="E135" s="3"/>
      <c r="F135" s="3"/>
    </row>
    <row r="136" spans="1:6" s="25" customFormat="1">
      <c r="A136" s="45"/>
      <c r="C136" s="3"/>
      <c r="D136" s="3"/>
      <c r="E136" s="3"/>
      <c r="F136" s="3"/>
    </row>
    <row r="137" spans="1:6" s="25" customFormat="1">
      <c r="A137" s="45"/>
      <c r="C137" s="3"/>
      <c r="D137" s="3"/>
      <c r="E137" s="3"/>
      <c r="F137" s="3"/>
    </row>
    <row r="138" spans="1:6" s="25" customFormat="1">
      <c r="A138" s="45"/>
      <c r="C138" s="3"/>
      <c r="D138" s="3"/>
      <c r="E138" s="3"/>
      <c r="F138" s="3"/>
    </row>
    <row r="139" spans="1:6" s="25" customFormat="1">
      <c r="A139" s="45"/>
      <c r="C139" s="3"/>
      <c r="D139" s="3"/>
      <c r="E139" s="3"/>
      <c r="F139" s="3"/>
    </row>
    <row r="140" spans="1:6" s="25" customFormat="1">
      <c r="A140" s="45"/>
      <c r="C140" s="3"/>
      <c r="D140" s="3"/>
      <c r="E140" s="3"/>
      <c r="F140" s="3"/>
    </row>
    <row r="141" spans="1:6" s="25" customFormat="1">
      <c r="A141" s="45"/>
      <c r="C141" s="3"/>
      <c r="D141" s="3"/>
      <c r="E141" s="3"/>
      <c r="F141" s="3"/>
    </row>
    <row r="142" spans="1:6" s="25" customFormat="1">
      <c r="A142" s="45"/>
      <c r="C142" s="3"/>
      <c r="D142" s="3"/>
      <c r="E142" s="3"/>
      <c r="F142" s="3"/>
    </row>
    <row r="143" spans="1:6" s="25" customFormat="1">
      <c r="A143" s="45"/>
      <c r="C143" s="3"/>
      <c r="D143" s="3"/>
      <c r="E143" s="3"/>
      <c r="F143" s="3"/>
    </row>
    <row r="144" spans="1:6" s="25" customFormat="1">
      <c r="A144" s="45"/>
      <c r="C144" s="3"/>
      <c r="D144" s="3"/>
      <c r="E144" s="3"/>
      <c r="F144" s="3"/>
    </row>
    <row r="145" spans="1:6" s="25" customFormat="1">
      <c r="A145" s="45"/>
      <c r="C145" s="3"/>
      <c r="D145" s="3"/>
      <c r="E145" s="3"/>
      <c r="F145" s="3"/>
    </row>
    <row r="146" spans="1:6" s="25" customFormat="1">
      <c r="A146" s="45"/>
      <c r="C146" s="3"/>
      <c r="D146" s="3"/>
      <c r="E146" s="3"/>
      <c r="F146" s="3"/>
    </row>
    <row r="147" spans="1:6" s="25" customFormat="1">
      <c r="A147" s="45"/>
      <c r="C147" s="3"/>
      <c r="D147" s="3"/>
      <c r="E147" s="3"/>
      <c r="F147" s="3"/>
    </row>
    <row r="148" spans="1:6" s="25" customFormat="1">
      <c r="A148" s="45"/>
      <c r="C148" s="3"/>
      <c r="D148" s="3"/>
      <c r="E148" s="3"/>
      <c r="F148" s="3"/>
    </row>
    <row r="149" spans="1:6" s="25" customFormat="1">
      <c r="A149" s="45"/>
      <c r="C149" s="3"/>
      <c r="D149" s="3"/>
      <c r="E149" s="3"/>
      <c r="F149" s="3"/>
    </row>
    <row r="150" spans="1:6" s="25" customFormat="1">
      <c r="A150" s="45"/>
      <c r="C150" s="3"/>
      <c r="D150" s="3"/>
      <c r="E150" s="3"/>
      <c r="F150" s="3"/>
    </row>
    <row r="151" spans="1:6" s="25" customFormat="1">
      <c r="A151" s="45"/>
      <c r="C151" s="3"/>
      <c r="D151" s="3"/>
      <c r="E151" s="3"/>
      <c r="F151" s="3"/>
    </row>
    <row r="152" spans="1:6" s="25" customFormat="1">
      <c r="A152" s="45"/>
      <c r="C152" s="3"/>
      <c r="D152" s="3"/>
      <c r="E152" s="3"/>
      <c r="F152" s="3"/>
    </row>
    <row r="153" spans="1:6" s="25" customFormat="1">
      <c r="A153" s="45"/>
      <c r="C153" s="3"/>
      <c r="D153" s="3"/>
      <c r="E153" s="3"/>
      <c r="F153" s="3"/>
    </row>
    <row r="154" spans="1:6" s="25" customFormat="1">
      <c r="A154" s="45"/>
      <c r="C154" s="3"/>
      <c r="D154" s="3"/>
      <c r="E154" s="3"/>
      <c r="F154" s="3"/>
    </row>
    <row r="155" spans="1:6" s="25" customFormat="1">
      <c r="A155" s="45"/>
      <c r="C155" s="3"/>
      <c r="D155" s="3"/>
      <c r="E155" s="3"/>
      <c r="F155" s="3"/>
    </row>
    <row r="156" spans="1:6" s="25" customFormat="1">
      <c r="A156" s="45"/>
      <c r="C156" s="3"/>
      <c r="D156" s="3"/>
      <c r="E156" s="3"/>
      <c r="F156" s="3"/>
    </row>
    <row r="157" spans="1:6" s="25" customFormat="1">
      <c r="A157" s="45"/>
      <c r="C157" s="3"/>
      <c r="D157" s="3"/>
      <c r="E157" s="3"/>
      <c r="F157" s="3"/>
    </row>
    <row r="158" spans="1:6" s="25" customFormat="1">
      <c r="A158" s="45"/>
      <c r="C158" s="3"/>
      <c r="D158" s="3"/>
      <c r="E158" s="3"/>
      <c r="F158" s="3"/>
    </row>
    <row r="159" spans="1:6" s="25" customFormat="1">
      <c r="A159" s="45"/>
      <c r="C159" s="3"/>
      <c r="D159" s="3"/>
      <c r="E159" s="3"/>
      <c r="F159" s="3"/>
    </row>
    <row r="160" spans="1:6" s="25" customFormat="1">
      <c r="A160" s="45"/>
      <c r="C160" s="3"/>
      <c r="D160" s="3"/>
      <c r="E160" s="3"/>
      <c r="F160" s="3"/>
    </row>
    <row r="161" spans="1:6" s="25" customFormat="1">
      <c r="A161" s="45"/>
      <c r="C161" s="3"/>
      <c r="D161" s="3"/>
      <c r="E161" s="3"/>
      <c r="F161" s="3"/>
    </row>
    <row r="162" spans="1:6" s="25" customFormat="1">
      <c r="A162" s="45"/>
      <c r="C162" s="3"/>
      <c r="D162" s="3"/>
      <c r="E162" s="3"/>
      <c r="F162" s="3"/>
    </row>
    <row r="163" spans="1:6" s="25" customFormat="1">
      <c r="A163" s="45"/>
      <c r="C163" s="3"/>
      <c r="D163" s="3"/>
      <c r="E163" s="3"/>
      <c r="F163" s="3"/>
    </row>
    <row r="164" spans="1:6" s="25" customFormat="1">
      <c r="A164" s="45"/>
      <c r="C164" s="3"/>
      <c r="D164" s="3"/>
      <c r="E164" s="3"/>
      <c r="F164" s="3"/>
    </row>
    <row r="165" spans="1:6" s="25" customFormat="1">
      <c r="A165" s="45"/>
      <c r="C165" s="3"/>
      <c r="D165" s="3"/>
      <c r="E165" s="3"/>
      <c r="F165" s="3"/>
    </row>
    <row r="166" spans="1:6" s="25" customFormat="1">
      <c r="A166" s="45"/>
      <c r="C166" s="3"/>
      <c r="D166" s="3"/>
      <c r="E166" s="3"/>
      <c r="F166" s="3"/>
    </row>
    <row r="167" spans="1:6" s="25" customFormat="1">
      <c r="A167" s="45"/>
      <c r="C167" s="3"/>
      <c r="D167" s="3"/>
      <c r="E167" s="3"/>
      <c r="F167" s="3"/>
    </row>
    <row r="168" spans="1:6" s="25" customFormat="1">
      <c r="A168" s="45"/>
      <c r="C168" s="3"/>
      <c r="D168" s="3"/>
      <c r="E168" s="3"/>
      <c r="F168" s="3"/>
    </row>
    <row r="169" spans="1:6" s="25" customFormat="1">
      <c r="A169" s="45"/>
      <c r="C169" s="3"/>
      <c r="D169" s="3"/>
      <c r="E169" s="3"/>
      <c r="F169" s="3"/>
    </row>
    <row r="170" spans="1:6" s="25" customFormat="1">
      <c r="A170" s="45"/>
      <c r="C170" s="3"/>
      <c r="D170" s="3"/>
      <c r="E170" s="3"/>
      <c r="F170" s="3"/>
    </row>
    <row r="171" spans="1:6" s="25" customFormat="1">
      <c r="A171" s="45"/>
      <c r="C171" s="3"/>
      <c r="D171" s="3"/>
      <c r="E171" s="3"/>
      <c r="F171" s="3"/>
    </row>
    <row r="172" spans="1:6" s="25" customFormat="1">
      <c r="A172" s="45"/>
      <c r="C172" s="3"/>
      <c r="D172" s="3"/>
      <c r="E172" s="3"/>
      <c r="F172" s="3"/>
    </row>
    <row r="173" spans="1:6" s="25" customFormat="1">
      <c r="A173" s="45"/>
      <c r="C173" s="3"/>
      <c r="D173" s="3"/>
      <c r="E173" s="3"/>
      <c r="F173" s="3"/>
    </row>
    <row r="174" spans="1:6" s="25" customFormat="1">
      <c r="A174" s="45"/>
      <c r="C174" s="3"/>
      <c r="D174" s="3"/>
      <c r="E174" s="3"/>
      <c r="F174" s="3"/>
    </row>
    <row r="175" spans="1:6" s="25" customFormat="1">
      <c r="A175" s="45"/>
      <c r="C175" s="3"/>
      <c r="D175" s="3"/>
      <c r="E175" s="3"/>
      <c r="F175" s="3"/>
    </row>
    <row r="176" spans="1:6" s="25" customFormat="1">
      <c r="A176" s="45"/>
      <c r="C176" s="3"/>
      <c r="D176" s="3"/>
      <c r="E176" s="3"/>
      <c r="F176" s="3"/>
    </row>
    <row r="177" spans="1:6" s="25" customFormat="1">
      <c r="A177" s="45"/>
      <c r="C177" s="3"/>
      <c r="D177" s="3"/>
      <c r="E177" s="3"/>
      <c r="F177" s="3"/>
    </row>
    <row r="178" spans="1:6" s="25" customFormat="1">
      <c r="A178" s="45"/>
      <c r="C178" s="3"/>
      <c r="D178" s="3"/>
      <c r="E178" s="3"/>
      <c r="F178" s="3"/>
    </row>
    <row r="179" spans="1:6" s="25" customFormat="1">
      <c r="A179" s="45"/>
      <c r="C179" s="3"/>
      <c r="D179" s="3"/>
      <c r="E179" s="3"/>
      <c r="F179" s="3"/>
    </row>
    <row r="180" spans="1:6" s="25" customFormat="1">
      <c r="A180" s="45"/>
      <c r="C180" s="3"/>
      <c r="D180" s="3"/>
      <c r="E180" s="3"/>
      <c r="F180" s="3"/>
    </row>
    <row r="181" spans="1:6" s="25" customFormat="1">
      <c r="A181" s="45"/>
      <c r="C181" s="3"/>
      <c r="D181" s="3"/>
      <c r="E181" s="3"/>
      <c r="F181" s="3"/>
    </row>
    <row r="182" spans="1:6" s="25" customFormat="1">
      <c r="A182" s="45"/>
      <c r="C182" s="3"/>
      <c r="D182" s="3"/>
      <c r="E182" s="3"/>
      <c r="F182" s="3"/>
    </row>
    <row r="183" spans="1:6" s="25" customFormat="1">
      <c r="A183" s="45"/>
      <c r="C183" s="3"/>
      <c r="D183" s="3"/>
      <c r="E183" s="3"/>
      <c r="F183" s="3"/>
    </row>
    <row r="184" spans="1:6" s="25" customFormat="1">
      <c r="A184" s="45"/>
      <c r="C184" s="3"/>
      <c r="D184" s="3"/>
      <c r="E184" s="3"/>
      <c r="F184" s="3"/>
    </row>
    <row r="185" spans="1:6" s="25" customFormat="1">
      <c r="A185" s="45"/>
      <c r="C185" s="3"/>
      <c r="D185" s="3"/>
      <c r="E185" s="3"/>
      <c r="F185" s="3"/>
    </row>
    <row r="186" spans="1:6" s="25" customFormat="1">
      <c r="A186" s="45"/>
      <c r="C186" s="3"/>
      <c r="D186" s="3"/>
      <c r="E186" s="3"/>
      <c r="F186" s="3"/>
    </row>
    <row r="187" spans="1:6" s="25" customFormat="1">
      <c r="A187" s="45"/>
      <c r="C187" s="3"/>
      <c r="D187" s="3"/>
      <c r="E187" s="3"/>
      <c r="F187" s="3"/>
    </row>
    <row r="188" spans="1:6" s="25" customFormat="1">
      <c r="A188" s="45"/>
      <c r="C188" s="3"/>
      <c r="D188" s="3"/>
      <c r="E188" s="3"/>
      <c r="F188" s="3"/>
    </row>
    <row r="189" spans="1:6" s="25" customFormat="1">
      <c r="A189" s="45"/>
      <c r="C189" s="3"/>
      <c r="D189" s="3"/>
      <c r="E189" s="3"/>
      <c r="F189" s="3"/>
    </row>
    <row r="190" spans="1:6" s="25" customFormat="1">
      <c r="A190" s="45"/>
      <c r="C190" s="3"/>
      <c r="D190" s="3"/>
      <c r="E190" s="3"/>
      <c r="F190" s="3"/>
    </row>
    <row r="191" spans="1:6" s="25" customFormat="1">
      <c r="A191" s="45"/>
      <c r="C191" s="3"/>
      <c r="D191" s="3"/>
      <c r="E191" s="3"/>
      <c r="F191" s="3"/>
    </row>
    <row r="192" spans="1:6" s="25" customFormat="1">
      <c r="A192" s="45"/>
      <c r="C192" s="3"/>
      <c r="D192" s="3"/>
      <c r="E192" s="3"/>
      <c r="F192" s="3"/>
    </row>
    <row r="193" spans="1:6" s="25" customFormat="1">
      <c r="A193" s="45"/>
      <c r="C193" s="3"/>
      <c r="D193" s="3"/>
      <c r="E193" s="3"/>
      <c r="F193" s="3"/>
    </row>
    <row r="194" spans="1:6" s="25" customFormat="1">
      <c r="A194" s="45"/>
      <c r="C194" s="3"/>
      <c r="D194" s="3"/>
      <c r="E194" s="3"/>
      <c r="F194" s="3"/>
    </row>
    <row r="195" spans="1:6" s="25" customFormat="1">
      <c r="A195" s="45"/>
      <c r="C195" s="3"/>
      <c r="D195" s="3"/>
      <c r="E195" s="3"/>
      <c r="F195" s="3"/>
    </row>
    <row r="196" spans="1:6" s="25" customFormat="1">
      <c r="A196" s="45"/>
      <c r="C196" s="3"/>
      <c r="D196" s="3"/>
      <c r="E196" s="3"/>
      <c r="F196" s="3"/>
    </row>
    <row r="197" spans="1:6" s="25" customFormat="1">
      <c r="A197" s="45"/>
      <c r="C197" s="3"/>
      <c r="D197" s="3"/>
      <c r="E197" s="3"/>
      <c r="F197" s="3"/>
    </row>
    <row r="198" spans="1:6" s="25" customFormat="1">
      <c r="A198" s="45"/>
      <c r="C198" s="3"/>
      <c r="D198" s="3"/>
      <c r="E198" s="3"/>
      <c r="F198" s="3"/>
    </row>
    <row r="199" spans="1:6" s="25" customFormat="1">
      <c r="A199" s="45"/>
      <c r="C199" s="3"/>
      <c r="D199" s="3"/>
      <c r="E199" s="3"/>
      <c r="F199" s="3"/>
    </row>
    <row r="200" spans="1:6" s="25" customFormat="1">
      <c r="A200" s="45"/>
      <c r="C200" s="3"/>
      <c r="D200" s="3"/>
      <c r="E200" s="3"/>
      <c r="F200" s="3"/>
    </row>
    <row r="201" spans="1:6" s="25" customFormat="1">
      <c r="A201" s="45"/>
      <c r="C201" s="3"/>
      <c r="D201" s="3"/>
      <c r="E201" s="3"/>
      <c r="F201" s="3"/>
    </row>
    <row r="202" spans="1:6" s="25" customFormat="1">
      <c r="A202" s="45"/>
      <c r="C202" s="3"/>
      <c r="D202" s="3"/>
      <c r="E202" s="3"/>
      <c r="F202" s="3"/>
    </row>
    <row r="203" spans="1:6" s="25" customFormat="1">
      <c r="A203" s="45"/>
      <c r="C203" s="3"/>
      <c r="D203" s="3"/>
      <c r="E203" s="3"/>
      <c r="F203" s="3"/>
    </row>
    <row r="204" spans="1:6" s="25" customFormat="1">
      <c r="A204" s="45"/>
      <c r="C204" s="3"/>
      <c r="D204" s="3"/>
      <c r="E204" s="3"/>
      <c r="F204" s="3"/>
    </row>
    <row r="205" spans="1:6" s="25" customFormat="1">
      <c r="A205" s="45"/>
      <c r="C205" s="3"/>
      <c r="D205" s="3"/>
      <c r="E205" s="3"/>
      <c r="F205" s="3"/>
    </row>
    <row r="206" spans="1:6" s="25" customFormat="1">
      <c r="A206" s="45"/>
      <c r="C206" s="3"/>
      <c r="D206" s="3"/>
      <c r="E206" s="3"/>
      <c r="F206" s="3"/>
    </row>
    <row r="207" spans="1:6" s="25" customFormat="1">
      <c r="A207" s="45"/>
      <c r="C207" s="3"/>
      <c r="D207" s="3"/>
      <c r="E207" s="3"/>
      <c r="F207" s="3"/>
    </row>
    <row r="208" spans="1:6" s="25" customFormat="1">
      <c r="A208" s="45"/>
      <c r="C208" s="3"/>
      <c r="D208" s="3"/>
      <c r="E208" s="3"/>
      <c r="F208" s="3"/>
    </row>
    <row r="209" spans="1:6" s="25" customFormat="1">
      <c r="A209" s="45"/>
      <c r="C209" s="3"/>
      <c r="D209" s="3"/>
      <c r="E209" s="3"/>
      <c r="F209" s="3"/>
    </row>
    <row r="210" spans="1:6" s="25" customFormat="1">
      <c r="A210" s="45"/>
      <c r="C210" s="3"/>
      <c r="D210" s="3"/>
      <c r="E210" s="3"/>
      <c r="F210" s="3"/>
    </row>
    <row r="211" spans="1:6" s="25" customFormat="1">
      <c r="A211" s="45"/>
      <c r="C211" s="3"/>
      <c r="D211" s="3"/>
      <c r="E211" s="3"/>
      <c r="F211" s="3"/>
    </row>
    <row r="212" spans="1:6" s="25" customFormat="1">
      <c r="A212" s="45"/>
      <c r="C212" s="3"/>
      <c r="D212" s="3"/>
      <c r="E212" s="3"/>
      <c r="F212" s="3"/>
    </row>
    <row r="213" spans="1:6" s="25" customFormat="1">
      <c r="A213" s="45"/>
      <c r="C213" s="3"/>
      <c r="D213" s="3"/>
      <c r="E213" s="3"/>
      <c r="F213" s="3"/>
    </row>
    <row r="214" spans="1:6" s="25" customFormat="1">
      <c r="A214" s="45"/>
      <c r="C214" s="3"/>
      <c r="D214" s="3"/>
      <c r="E214" s="3"/>
      <c r="F214" s="3"/>
    </row>
    <row r="215" spans="1:6" s="25" customFormat="1">
      <c r="A215" s="45"/>
      <c r="C215" s="3"/>
      <c r="D215" s="3"/>
      <c r="E215" s="3"/>
      <c r="F215" s="3"/>
    </row>
    <row r="216" spans="1:6" s="25" customFormat="1">
      <c r="A216" s="45"/>
      <c r="C216" s="3"/>
      <c r="D216" s="3"/>
      <c r="E216" s="3"/>
      <c r="F216" s="3"/>
    </row>
    <row r="217" spans="1:6" s="25" customFormat="1">
      <c r="A217" s="45"/>
      <c r="C217" s="3"/>
      <c r="D217" s="3"/>
      <c r="E217" s="3"/>
      <c r="F217" s="3"/>
    </row>
    <row r="218" spans="1:6" s="25" customFormat="1">
      <c r="A218" s="45"/>
      <c r="C218" s="3"/>
      <c r="D218" s="3"/>
      <c r="E218" s="3"/>
      <c r="F218" s="3"/>
    </row>
    <row r="219" spans="1:6" s="25" customFormat="1">
      <c r="A219" s="45"/>
      <c r="C219" s="3"/>
      <c r="D219" s="3"/>
      <c r="E219" s="3"/>
      <c r="F219" s="3"/>
    </row>
    <row r="220" spans="1:6" s="25" customFormat="1">
      <c r="A220" s="45"/>
      <c r="C220" s="3"/>
      <c r="D220" s="3"/>
      <c r="E220" s="3"/>
      <c r="F220" s="3"/>
    </row>
    <row r="221" spans="1:6" s="25" customFormat="1">
      <c r="A221" s="45"/>
      <c r="C221" s="3"/>
      <c r="D221" s="3"/>
      <c r="E221" s="3"/>
      <c r="F221" s="3"/>
    </row>
    <row r="222" spans="1:6" s="25" customFormat="1">
      <c r="A222" s="45"/>
      <c r="C222" s="3"/>
      <c r="D222" s="3"/>
      <c r="E222" s="3"/>
      <c r="F222" s="3"/>
    </row>
    <row r="223" spans="1:6" s="25" customFormat="1">
      <c r="A223" s="45"/>
      <c r="C223" s="3"/>
      <c r="D223" s="3"/>
      <c r="E223" s="3"/>
      <c r="F223" s="3"/>
    </row>
  </sheetData>
  <mergeCells count="16">
    <mergeCell ref="A5:F5"/>
    <mergeCell ref="A46:F46"/>
    <mergeCell ref="A15:F15"/>
    <mergeCell ref="A39:F39"/>
    <mergeCell ref="A31:F31"/>
    <mergeCell ref="A8:F8"/>
    <mergeCell ref="A7:F7"/>
    <mergeCell ref="A10:F10"/>
    <mergeCell ref="A6:F6"/>
    <mergeCell ref="E54:F54"/>
    <mergeCell ref="A12:A13"/>
    <mergeCell ref="B12:B13"/>
    <mergeCell ref="C12:F12"/>
    <mergeCell ref="B54:C54"/>
    <mergeCell ref="A48:F48"/>
    <mergeCell ref="E53:G53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65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2:H315"/>
  <sheetViews>
    <sheetView topLeftCell="A82" zoomScaleNormal="100" zoomScaleSheetLayoutView="75" zoomScalePageLayoutView="10" workbookViewId="0">
      <selection activeCell="E90" sqref="E90:G90"/>
    </sheetView>
  </sheetViews>
  <sheetFormatPr defaultRowHeight="18.75"/>
  <cols>
    <col min="1" max="1" width="81.140625" style="3" customWidth="1"/>
    <col min="2" max="2" width="13.7109375" style="25" customWidth="1"/>
    <col min="3" max="3" width="15.140625" style="3" customWidth="1"/>
    <col min="4" max="4" width="15.28515625" style="3" customWidth="1"/>
    <col min="5" max="5" width="17.42578125" style="3" customWidth="1"/>
    <col min="6" max="6" width="16.7109375" style="3" customWidth="1"/>
    <col min="7" max="7" width="19.85546875" style="3" customWidth="1"/>
    <col min="8" max="16384" width="9.140625" style="3"/>
  </cols>
  <sheetData>
    <row r="2" spans="1:8" ht="13.5" customHeight="1">
      <c r="A2" s="14"/>
      <c r="B2" s="14"/>
      <c r="C2" s="14"/>
      <c r="D2" s="14"/>
      <c r="E2" s="14"/>
      <c r="F2" s="14"/>
      <c r="G2" s="14"/>
      <c r="H2" s="14"/>
    </row>
    <row r="3" spans="1:8" ht="9.75" customHeight="1"/>
    <row r="4" spans="1:8">
      <c r="A4" s="213" t="s">
        <v>183</v>
      </c>
      <c r="B4" s="213"/>
      <c r="C4" s="213"/>
      <c r="D4" s="213"/>
      <c r="E4" s="213"/>
      <c r="F4" s="213"/>
      <c r="G4" s="213"/>
    </row>
    <row r="5" spans="1:8">
      <c r="A5" s="37"/>
      <c r="B5" s="48"/>
      <c r="C5" s="37"/>
      <c r="D5" s="37"/>
      <c r="E5" s="37"/>
      <c r="F5" s="37"/>
      <c r="G5" s="37"/>
    </row>
    <row r="6" spans="1:8" ht="23.25" customHeight="1">
      <c r="A6" s="200" t="s">
        <v>180</v>
      </c>
      <c r="B6" s="201" t="s">
        <v>7</v>
      </c>
      <c r="C6" s="202" t="s">
        <v>253</v>
      </c>
      <c r="D6" s="203"/>
      <c r="E6" s="203"/>
      <c r="F6" s="203"/>
      <c r="G6" s="215"/>
    </row>
    <row r="7" spans="1:8" ht="60.75" customHeight="1">
      <c r="A7" s="200"/>
      <c r="B7" s="201"/>
      <c r="C7" s="16" t="s">
        <v>254</v>
      </c>
      <c r="D7" s="16" t="s">
        <v>255</v>
      </c>
      <c r="E7" s="16" t="s">
        <v>256</v>
      </c>
      <c r="F7" s="16" t="s">
        <v>257</v>
      </c>
      <c r="G7" s="130" t="s">
        <v>258</v>
      </c>
    </row>
    <row r="8" spans="1:8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8" s="5" customFormat="1" ht="20.100000000000001" customHeight="1">
      <c r="A9" s="214" t="s">
        <v>222</v>
      </c>
      <c r="B9" s="214"/>
      <c r="C9" s="214"/>
      <c r="D9" s="214"/>
      <c r="E9" s="214"/>
      <c r="F9" s="214"/>
      <c r="G9" s="214"/>
    </row>
    <row r="10" spans="1:8" s="5" customFormat="1" ht="28.5" customHeight="1">
      <c r="A10" s="10" t="s">
        <v>223</v>
      </c>
      <c r="B10" s="94">
        <v>1000</v>
      </c>
      <c r="C10" s="135">
        <f>SUM(C11:C16)</f>
        <v>7321.9</v>
      </c>
      <c r="D10" s="135">
        <f>SUM(D11:D16)</f>
        <v>6408.9000000000005</v>
      </c>
      <c r="E10" s="135">
        <f>SUM(E11:E16)</f>
        <v>-913.00000000000045</v>
      </c>
      <c r="F10" s="135">
        <v>95</v>
      </c>
      <c r="G10" s="94"/>
    </row>
    <row r="11" spans="1:8" s="5" customFormat="1" ht="35.25" customHeight="1">
      <c r="A11" s="87" t="s">
        <v>226</v>
      </c>
      <c r="B11" s="7">
        <v>1010</v>
      </c>
      <c r="C11" s="135">
        <v>3676.8</v>
      </c>
      <c r="D11" s="135">
        <v>3589.5</v>
      </c>
      <c r="E11" s="135">
        <f t="shared" ref="E11:E16" si="0">D11-C11</f>
        <v>-87.300000000000182</v>
      </c>
      <c r="F11" s="135">
        <v>92</v>
      </c>
      <c r="G11" s="129"/>
    </row>
    <row r="12" spans="1:8" s="5" customFormat="1" ht="19.5" customHeight="1">
      <c r="A12" s="87" t="s">
        <v>227</v>
      </c>
      <c r="B12" s="7">
        <v>1011</v>
      </c>
      <c r="C12" s="135">
        <v>0</v>
      </c>
      <c r="D12" s="135">
        <v>0</v>
      </c>
      <c r="E12" s="135">
        <f t="shared" si="0"/>
        <v>0</v>
      </c>
      <c r="F12" s="135">
        <v>0</v>
      </c>
      <c r="G12" s="10"/>
    </row>
    <row r="13" spans="1:8" s="5" customFormat="1" ht="42.75" customHeight="1">
      <c r="A13" s="87" t="s">
        <v>228</v>
      </c>
      <c r="B13" s="7">
        <v>1012</v>
      </c>
      <c r="C13" s="135">
        <v>2860.8</v>
      </c>
      <c r="D13" s="135">
        <v>2205.6</v>
      </c>
      <c r="E13" s="135">
        <f t="shared" si="0"/>
        <v>-655.20000000000027</v>
      </c>
      <c r="F13" s="135">
        <v>100</v>
      </c>
      <c r="G13" s="129"/>
    </row>
    <row r="14" spans="1:8" s="5" customFormat="1" ht="45" customHeight="1">
      <c r="A14" s="87" t="s">
        <v>292</v>
      </c>
      <c r="B14" s="7" t="s">
        <v>293</v>
      </c>
      <c r="C14" s="135">
        <v>48.9</v>
      </c>
      <c r="D14" s="135">
        <v>35.5</v>
      </c>
      <c r="E14" s="135">
        <f t="shared" si="0"/>
        <v>-13.399999999999999</v>
      </c>
      <c r="F14" s="135">
        <v>90</v>
      </c>
      <c r="G14" s="129"/>
    </row>
    <row r="15" spans="1:8" s="5" customFormat="1" ht="36" customHeight="1">
      <c r="A15" s="87" t="s">
        <v>224</v>
      </c>
      <c r="B15" s="7">
        <v>1020</v>
      </c>
      <c r="C15" s="135">
        <v>735.4</v>
      </c>
      <c r="D15" s="135">
        <v>578.29999999999995</v>
      </c>
      <c r="E15" s="135">
        <f t="shared" si="0"/>
        <v>-157.10000000000002</v>
      </c>
      <c r="F15" s="135">
        <v>94</v>
      </c>
      <c r="G15" s="129"/>
    </row>
    <row r="16" spans="1:8" s="5" customFormat="1" ht="20.100000000000001" customHeight="1">
      <c r="A16" s="87" t="s">
        <v>225</v>
      </c>
      <c r="B16" s="7">
        <v>1030</v>
      </c>
      <c r="C16" s="135">
        <v>0</v>
      </c>
      <c r="D16" s="135">
        <v>0</v>
      </c>
      <c r="E16" s="135">
        <f t="shared" si="0"/>
        <v>0</v>
      </c>
      <c r="F16" s="135">
        <v>0</v>
      </c>
      <c r="G16" s="10"/>
    </row>
    <row r="17" spans="1:7" s="5" customFormat="1" ht="42" customHeight="1">
      <c r="A17" s="10" t="s">
        <v>83</v>
      </c>
      <c r="B17" s="11">
        <v>1040</v>
      </c>
      <c r="C17" s="133">
        <f>C10-C15</f>
        <v>6586.5</v>
      </c>
      <c r="D17" s="133">
        <f>D10-D15</f>
        <v>5830.6</v>
      </c>
      <c r="E17" s="133">
        <f>D17-C17</f>
        <v>-755.89999999999964</v>
      </c>
      <c r="F17" s="133">
        <v>95</v>
      </c>
      <c r="G17" s="82"/>
    </row>
    <row r="18" spans="1:7" ht="37.5" customHeight="1">
      <c r="A18" s="10" t="s">
        <v>98</v>
      </c>
      <c r="B18" s="11">
        <v>1050</v>
      </c>
      <c r="C18" s="136">
        <f>SUM(C19:C26)</f>
        <v>3666.3999999999996</v>
      </c>
      <c r="D18" s="136">
        <f>SUM(D19:D26)</f>
        <v>4119.8999999999996</v>
      </c>
      <c r="E18" s="136">
        <f>SUM(E19:E26)</f>
        <v>453.49999999999994</v>
      </c>
      <c r="F18" s="136">
        <v>107</v>
      </c>
      <c r="G18" s="83"/>
    </row>
    <row r="19" spans="1:7" s="2" customFormat="1" ht="20.100000000000001" customHeight="1">
      <c r="A19" s="8" t="s">
        <v>194</v>
      </c>
      <c r="B19" s="9">
        <v>1051</v>
      </c>
      <c r="C19" s="137">
        <v>232.5</v>
      </c>
      <c r="D19" s="137">
        <v>405.8</v>
      </c>
      <c r="E19" s="137">
        <f>D19-C19</f>
        <v>173.3</v>
      </c>
      <c r="F19" s="138">
        <v>81</v>
      </c>
      <c r="G19" s="89"/>
    </row>
    <row r="20" spans="1:7" s="2" customFormat="1" ht="20.100000000000001" customHeight="1">
      <c r="A20" s="8" t="s">
        <v>48</v>
      </c>
      <c r="B20" s="9">
        <v>1052</v>
      </c>
      <c r="C20" s="137">
        <v>865.6</v>
      </c>
      <c r="D20" s="137">
        <v>268.10000000000002</v>
      </c>
      <c r="E20" s="137">
        <f t="shared" ref="E20:E26" si="1">D20-C20</f>
        <v>-597.5</v>
      </c>
      <c r="F20" s="138">
        <v>46</v>
      </c>
      <c r="G20" s="89"/>
    </row>
    <row r="21" spans="1:7" s="2" customFormat="1" ht="20.100000000000001" customHeight="1">
      <c r="A21" s="8" t="s">
        <v>47</v>
      </c>
      <c r="B21" s="9">
        <v>1053</v>
      </c>
      <c r="C21" s="137">
        <v>250.3</v>
      </c>
      <c r="D21" s="137">
        <v>459.4</v>
      </c>
      <c r="E21" s="137">
        <f t="shared" si="1"/>
        <v>209.09999999999997</v>
      </c>
      <c r="F21" s="138">
        <v>80</v>
      </c>
      <c r="G21" s="89"/>
    </row>
    <row r="22" spans="1:7" s="2" customFormat="1" ht="20.100000000000001" customHeight="1">
      <c r="A22" s="8" t="s">
        <v>25</v>
      </c>
      <c r="B22" s="9">
        <v>1054</v>
      </c>
      <c r="C22" s="137">
        <v>1119.2</v>
      </c>
      <c r="D22" s="139">
        <v>1193</v>
      </c>
      <c r="E22" s="137">
        <f t="shared" si="1"/>
        <v>73.799999999999955</v>
      </c>
      <c r="F22" s="138">
        <v>109</v>
      </c>
      <c r="G22" s="89"/>
    </row>
    <row r="23" spans="1:7" s="2" customFormat="1" ht="20.100000000000001" customHeight="1">
      <c r="A23" s="8" t="s">
        <v>26</v>
      </c>
      <c r="B23" s="9">
        <v>1055</v>
      </c>
      <c r="C23" s="137">
        <v>246.2</v>
      </c>
      <c r="D23" s="139">
        <v>241.1</v>
      </c>
      <c r="E23" s="137">
        <f t="shared" si="1"/>
        <v>-5.0999999999999943</v>
      </c>
      <c r="F23" s="138">
        <v>99</v>
      </c>
      <c r="G23" s="89"/>
    </row>
    <row r="24" spans="1:7" s="2" customFormat="1" ht="54.75" customHeight="1">
      <c r="A24" s="8" t="s">
        <v>175</v>
      </c>
      <c r="B24" s="9">
        <v>1056</v>
      </c>
      <c r="C24" s="137">
        <v>173</v>
      </c>
      <c r="D24" s="139">
        <v>557</v>
      </c>
      <c r="E24" s="137">
        <f t="shared" si="1"/>
        <v>384</v>
      </c>
      <c r="F24" s="138">
        <v>34</v>
      </c>
      <c r="G24" s="89"/>
    </row>
    <row r="25" spans="1:7" s="2" customFormat="1" ht="20.100000000000001" customHeight="1">
      <c r="A25" s="8" t="s">
        <v>46</v>
      </c>
      <c r="B25" s="9">
        <v>1057</v>
      </c>
      <c r="C25" s="137">
        <v>350.9</v>
      </c>
      <c r="D25" s="139">
        <v>587.5</v>
      </c>
      <c r="E25" s="137">
        <f t="shared" si="1"/>
        <v>236.60000000000002</v>
      </c>
      <c r="F25" s="138">
        <v>287</v>
      </c>
      <c r="G25" s="89"/>
    </row>
    <row r="26" spans="1:7" s="2" customFormat="1" ht="20.100000000000001" customHeight="1">
      <c r="A26" s="8" t="s">
        <v>296</v>
      </c>
      <c r="B26" s="9">
        <v>1058</v>
      </c>
      <c r="C26" s="137">
        <v>428.7</v>
      </c>
      <c r="D26" s="137">
        <v>408</v>
      </c>
      <c r="E26" s="137">
        <f t="shared" si="1"/>
        <v>-20.699999999999989</v>
      </c>
      <c r="F26" s="138">
        <v>63</v>
      </c>
      <c r="G26" s="89"/>
    </row>
    <row r="27" spans="1:7" s="108" customFormat="1" ht="24" customHeight="1">
      <c r="A27" s="105" t="s">
        <v>237</v>
      </c>
      <c r="B27" s="106">
        <v>1060</v>
      </c>
      <c r="C27" s="140">
        <f>C17-C18</f>
        <v>2920.1000000000004</v>
      </c>
      <c r="D27" s="140">
        <f>D17-D18</f>
        <v>1710.7000000000007</v>
      </c>
      <c r="E27" s="140">
        <f>E17-E18</f>
        <v>-1209.3999999999996</v>
      </c>
      <c r="F27" s="141">
        <v>84</v>
      </c>
      <c r="G27" s="107"/>
    </row>
    <row r="28" spans="1:7" ht="20.100000000000001" customHeight="1">
      <c r="A28" s="10" t="s">
        <v>288</v>
      </c>
      <c r="B28" s="11">
        <v>1070</v>
      </c>
      <c r="C28" s="136">
        <v>2.7</v>
      </c>
      <c r="D28" s="136">
        <v>3.2</v>
      </c>
      <c r="E28" s="136">
        <f>D28-C28</f>
        <v>0.5</v>
      </c>
      <c r="F28" s="142">
        <v>46</v>
      </c>
      <c r="G28" s="83"/>
    </row>
    <row r="29" spans="1:7" ht="20.100000000000001" customHeight="1">
      <c r="A29" s="10" t="s">
        <v>168</v>
      </c>
      <c r="B29" s="11">
        <v>1080</v>
      </c>
      <c r="C29" s="133">
        <f>SUM(C34:C51)</f>
        <v>2860.8</v>
      </c>
      <c r="D29" s="133">
        <f>SUM(D34:D51)</f>
        <v>2205.6</v>
      </c>
      <c r="E29" s="136">
        <f>D29-C29</f>
        <v>-655.20000000000027</v>
      </c>
      <c r="F29" s="143">
        <v>100</v>
      </c>
      <c r="G29" s="82"/>
    </row>
    <row r="30" spans="1:7" ht="20.100000000000001" customHeight="1">
      <c r="A30" s="8" t="s">
        <v>82</v>
      </c>
      <c r="B30" s="9">
        <v>1081</v>
      </c>
      <c r="C30" s="144"/>
      <c r="D30" s="145"/>
      <c r="E30" s="136"/>
      <c r="F30" s="145"/>
      <c r="G30" s="91"/>
    </row>
    <row r="31" spans="1:7" ht="20.100000000000001" customHeight="1">
      <c r="A31" s="8" t="s">
        <v>158</v>
      </c>
      <c r="B31" s="9">
        <v>1082</v>
      </c>
      <c r="C31" s="144"/>
      <c r="D31" s="145"/>
      <c r="E31" s="136"/>
      <c r="F31" s="145"/>
      <c r="G31" s="91"/>
    </row>
    <row r="32" spans="1:7" ht="20.100000000000001" customHeight="1">
      <c r="A32" s="8" t="s">
        <v>45</v>
      </c>
      <c r="B32" s="9">
        <v>1083</v>
      </c>
      <c r="C32" s="144"/>
      <c r="D32" s="145"/>
      <c r="E32" s="136"/>
      <c r="F32" s="145"/>
      <c r="G32" s="91"/>
    </row>
    <row r="33" spans="1:7" ht="20.100000000000001" customHeight="1">
      <c r="A33" s="8" t="s">
        <v>9</v>
      </c>
      <c r="B33" s="9">
        <v>1084</v>
      </c>
      <c r="C33" s="144"/>
      <c r="D33" s="145"/>
      <c r="E33" s="136"/>
      <c r="F33" s="145"/>
      <c r="G33" s="91"/>
    </row>
    <row r="34" spans="1:7" ht="21.75" customHeight="1">
      <c r="A34" s="8" t="s">
        <v>10</v>
      </c>
      <c r="B34" s="9">
        <v>1085</v>
      </c>
      <c r="C34" s="144"/>
      <c r="D34" s="145"/>
      <c r="E34" s="136"/>
      <c r="F34" s="145"/>
      <c r="G34" s="124"/>
    </row>
    <row r="35" spans="1:7" s="2" customFormat="1" ht="20.100000000000001" customHeight="1">
      <c r="A35" s="8" t="s">
        <v>23</v>
      </c>
      <c r="B35" s="9">
        <v>1086</v>
      </c>
      <c r="C35" s="138"/>
      <c r="D35" s="138"/>
      <c r="E35" s="136"/>
      <c r="F35" s="138"/>
      <c r="G35" s="89"/>
    </row>
    <row r="36" spans="1:7" s="2" customFormat="1" ht="20.100000000000001" customHeight="1">
      <c r="A36" s="8" t="s">
        <v>24</v>
      </c>
      <c r="B36" s="9">
        <v>1087</v>
      </c>
      <c r="C36" s="89"/>
      <c r="D36" s="89"/>
      <c r="E36" s="122"/>
      <c r="F36" s="89"/>
      <c r="G36" s="89"/>
    </row>
    <row r="37" spans="1:7" s="2" customFormat="1" ht="21" customHeight="1">
      <c r="A37" s="8" t="s">
        <v>25</v>
      </c>
      <c r="B37" s="9">
        <v>1088</v>
      </c>
      <c r="C37" s="137">
        <v>1485.4</v>
      </c>
      <c r="D37" s="137">
        <v>1332</v>
      </c>
      <c r="E37" s="136">
        <f>D37-C37</f>
        <v>-153.40000000000009</v>
      </c>
      <c r="F37" s="138">
        <v>100</v>
      </c>
      <c r="G37" s="124"/>
    </row>
    <row r="38" spans="1:7" s="2" customFormat="1" ht="21" customHeight="1">
      <c r="A38" s="8" t="s">
        <v>26</v>
      </c>
      <c r="B38" s="9">
        <v>1089</v>
      </c>
      <c r="C38" s="137">
        <v>324.5</v>
      </c>
      <c r="D38" s="137">
        <v>266.7</v>
      </c>
      <c r="E38" s="136">
        <f>D38-C38</f>
        <v>-57.800000000000011</v>
      </c>
      <c r="F38" s="138">
        <v>100</v>
      </c>
      <c r="G38" s="124"/>
    </row>
    <row r="39" spans="1:7" s="2" customFormat="1" ht="38.25" customHeight="1">
      <c r="A39" s="8" t="s">
        <v>27</v>
      </c>
      <c r="B39" s="9">
        <v>1090</v>
      </c>
      <c r="C39" s="89"/>
      <c r="D39" s="89"/>
      <c r="E39" s="136"/>
      <c r="F39" s="89"/>
      <c r="G39" s="89"/>
    </row>
    <row r="40" spans="1:7" s="2" customFormat="1" ht="34.5" customHeight="1">
      <c r="A40" s="8" t="s">
        <v>28</v>
      </c>
      <c r="B40" s="9">
        <v>1091</v>
      </c>
      <c r="C40" s="89"/>
      <c r="D40" s="89"/>
      <c r="E40" s="136"/>
      <c r="F40" s="89"/>
      <c r="G40" s="89"/>
    </row>
    <row r="41" spans="1:7" s="2" customFormat="1" ht="20.100000000000001" customHeight="1">
      <c r="A41" s="8" t="s">
        <v>29</v>
      </c>
      <c r="B41" s="9">
        <v>1092</v>
      </c>
      <c r="C41" s="89"/>
      <c r="D41" s="89"/>
      <c r="E41" s="136"/>
      <c r="F41" s="89"/>
      <c r="G41" s="89"/>
    </row>
    <row r="42" spans="1:7" s="2" customFormat="1" ht="20.100000000000001" customHeight="1">
      <c r="A42" s="8" t="s">
        <v>30</v>
      </c>
      <c r="B42" s="9">
        <v>1093</v>
      </c>
      <c r="C42" s="89"/>
      <c r="D42" s="89"/>
      <c r="E42" s="136"/>
      <c r="F42" s="89"/>
      <c r="G42" s="89"/>
    </row>
    <row r="43" spans="1:7" s="2" customFormat="1" ht="20.100000000000001" customHeight="1">
      <c r="A43" s="8" t="s">
        <v>31</v>
      </c>
      <c r="B43" s="9">
        <v>1094</v>
      </c>
      <c r="C43" s="89"/>
      <c r="D43" s="89"/>
      <c r="E43" s="136"/>
      <c r="F43" s="89"/>
      <c r="G43" s="89"/>
    </row>
    <row r="44" spans="1:7" s="2" customFormat="1" ht="20.100000000000001" customHeight="1">
      <c r="A44" s="8" t="s">
        <v>49</v>
      </c>
      <c r="B44" s="9">
        <v>1095</v>
      </c>
      <c r="C44" s="89"/>
      <c r="D44" s="89"/>
      <c r="E44" s="136"/>
      <c r="F44" s="89"/>
      <c r="G44" s="89"/>
    </row>
    <row r="45" spans="1:7" s="2" customFormat="1" ht="20.100000000000001" customHeight="1">
      <c r="A45" s="8" t="s">
        <v>32</v>
      </c>
      <c r="B45" s="9">
        <v>1096</v>
      </c>
      <c r="C45" s="89"/>
      <c r="D45" s="89"/>
      <c r="E45" s="136"/>
      <c r="F45" s="89"/>
      <c r="G45" s="89"/>
    </row>
    <row r="46" spans="1:7" s="2" customFormat="1" ht="20.100000000000001" customHeight="1">
      <c r="A46" s="8" t="s">
        <v>33</v>
      </c>
      <c r="B46" s="9">
        <v>1097</v>
      </c>
      <c r="C46" s="89"/>
      <c r="D46" s="89"/>
      <c r="E46" s="136"/>
      <c r="F46" s="89"/>
      <c r="G46" s="89"/>
    </row>
    <row r="47" spans="1:7" s="2" customFormat="1" ht="20.100000000000001" customHeight="1">
      <c r="A47" s="8" t="s">
        <v>343</v>
      </c>
      <c r="B47" s="9">
        <v>1098</v>
      </c>
      <c r="C47" s="137">
        <v>378.3</v>
      </c>
      <c r="D47" s="137">
        <v>6.1</v>
      </c>
      <c r="E47" s="136">
        <f>D47-C47</f>
        <v>-372.2</v>
      </c>
      <c r="F47" s="89"/>
      <c r="G47" s="89"/>
    </row>
    <row r="48" spans="1:7" s="2" customFormat="1" ht="20.100000000000001" customHeight="1">
      <c r="A48" s="8" t="s">
        <v>344</v>
      </c>
      <c r="B48" s="9">
        <v>1099</v>
      </c>
      <c r="C48" s="137">
        <v>147.30000000000001</v>
      </c>
      <c r="D48" s="137">
        <v>75.599999999999994</v>
      </c>
      <c r="E48" s="136">
        <f>D48-C48</f>
        <v>-71.700000000000017</v>
      </c>
      <c r="F48" s="89"/>
      <c r="G48" s="89"/>
    </row>
    <row r="49" spans="1:7" s="2" customFormat="1" ht="42.75" customHeight="1">
      <c r="A49" s="8" t="s">
        <v>55</v>
      </c>
      <c r="B49" s="9">
        <v>1100</v>
      </c>
      <c r="C49" s="89"/>
      <c r="D49" s="89"/>
      <c r="E49" s="89"/>
      <c r="F49" s="89"/>
      <c r="G49" s="89"/>
    </row>
    <row r="50" spans="1:7" s="2" customFormat="1" ht="20.100000000000001" customHeight="1">
      <c r="A50" s="8" t="s">
        <v>34</v>
      </c>
      <c r="B50" s="9">
        <v>1101</v>
      </c>
      <c r="C50" s="89"/>
      <c r="D50" s="89"/>
      <c r="E50" s="89"/>
      <c r="F50" s="89"/>
      <c r="G50" s="89"/>
    </row>
    <row r="51" spans="1:7" s="2" customFormat="1" ht="20.100000000000001" customHeight="1">
      <c r="A51" s="8" t="s">
        <v>295</v>
      </c>
      <c r="B51" s="9">
        <v>1102</v>
      </c>
      <c r="C51" s="137">
        <v>525.29999999999995</v>
      </c>
      <c r="D51" s="137">
        <v>525.20000000000005</v>
      </c>
      <c r="E51" s="137">
        <f>D51-C51</f>
        <v>-9.9999999999909051E-2</v>
      </c>
      <c r="F51" s="138">
        <v>100</v>
      </c>
      <c r="G51" s="89"/>
    </row>
    <row r="52" spans="1:7" ht="20.100000000000001" customHeight="1">
      <c r="A52" s="10" t="s">
        <v>294</v>
      </c>
      <c r="B52" s="11">
        <v>1110</v>
      </c>
      <c r="C52" s="82"/>
      <c r="D52" s="82"/>
      <c r="E52" s="82"/>
      <c r="F52" s="82"/>
      <c r="G52" s="82"/>
    </row>
    <row r="53" spans="1:7" s="2" customFormat="1" ht="20.100000000000001" customHeight="1">
      <c r="A53" s="8" t="s">
        <v>140</v>
      </c>
      <c r="B53" s="9">
        <v>1111</v>
      </c>
      <c r="C53" s="89"/>
      <c r="D53" s="89"/>
      <c r="E53" s="89"/>
      <c r="F53" s="89"/>
      <c r="G53" s="89"/>
    </row>
    <row r="54" spans="1:7" s="2" customFormat="1" ht="20.100000000000001" customHeight="1">
      <c r="A54" s="8" t="s">
        <v>141</v>
      </c>
      <c r="B54" s="9">
        <v>1112</v>
      </c>
      <c r="C54" s="89"/>
      <c r="D54" s="89"/>
      <c r="E54" s="89"/>
      <c r="F54" s="89"/>
      <c r="G54" s="89"/>
    </row>
    <row r="55" spans="1:7" s="2" customFormat="1" ht="20.100000000000001" customHeight="1">
      <c r="A55" s="8" t="s">
        <v>25</v>
      </c>
      <c r="B55" s="9">
        <v>1113</v>
      </c>
      <c r="C55" s="89"/>
      <c r="D55" s="89"/>
      <c r="E55" s="89"/>
      <c r="F55" s="89"/>
      <c r="G55" s="89"/>
    </row>
    <row r="56" spans="1:7" s="2" customFormat="1" ht="20.100000000000001" customHeight="1">
      <c r="A56" s="8" t="s">
        <v>46</v>
      </c>
      <c r="B56" s="9">
        <v>1114</v>
      </c>
      <c r="C56" s="89"/>
      <c r="D56" s="89"/>
      <c r="E56" s="89"/>
      <c r="F56" s="89"/>
      <c r="G56" s="89"/>
    </row>
    <row r="57" spans="1:7" s="2" customFormat="1" ht="20.100000000000001" customHeight="1">
      <c r="A57" s="8" t="s">
        <v>58</v>
      </c>
      <c r="B57" s="9">
        <v>1115</v>
      </c>
      <c r="C57" s="89"/>
      <c r="D57" s="89"/>
      <c r="E57" s="89"/>
      <c r="F57" s="89"/>
      <c r="G57" s="89"/>
    </row>
    <row r="58" spans="1:7" s="2" customFormat="1" ht="20.100000000000001" customHeight="1">
      <c r="A58" s="8" t="s">
        <v>97</v>
      </c>
      <c r="B58" s="9">
        <v>1116</v>
      </c>
      <c r="C58" s="89"/>
      <c r="D58" s="89"/>
      <c r="E58" s="89"/>
      <c r="F58" s="89"/>
      <c r="G58" s="89"/>
    </row>
    <row r="59" spans="1:7" s="2" customFormat="1" ht="23.25" customHeight="1">
      <c r="A59" s="95" t="s">
        <v>59</v>
      </c>
      <c r="B59" s="11">
        <v>1120</v>
      </c>
      <c r="C59" s="133">
        <f>SUM(C60:C61)</f>
        <v>48.900000000000006</v>
      </c>
      <c r="D59" s="133">
        <f>SUM(D60:D61)</f>
        <v>41.6</v>
      </c>
      <c r="E59" s="133">
        <f>SUM(E60:E61)</f>
        <v>-7.3000000000000025</v>
      </c>
      <c r="F59" s="133">
        <v>90</v>
      </c>
      <c r="G59" s="124"/>
    </row>
    <row r="60" spans="1:7" s="2" customFormat="1" ht="20.100000000000001" customHeight="1">
      <c r="A60" s="8" t="s">
        <v>286</v>
      </c>
      <c r="B60" s="9">
        <v>1121</v>
      </c>
      <c r="C60" s="137">
        <v>40.1</v>
      </c>
      <c r="D60" s="137">
        <v>34.5</v>
      </c>
      <c r="E60" s="137">
        <f>D60-C60</f>
        <v>-5.6000000000000014</v>
      </c>
      <c r="F60" s="138">
        <v>92</v>
      </c>
      <c r="G60" s="89"/>
    </row>
    <row r="61" spans="1:7" s="2" customFormat="1" ht="20.100000000000001" customHeight="1">
      <c r="A61" s="8" t="s">
        <v>287</v>
      </c>
      <c r="B61" s="9">
        <v>1122</v>
      </c>
      <c r="C61" s="137">
        <v>8.8000000000000007</v>
      </c>
      <c r="D61" s="137">
        <v>7.1</v>
      </c>
      <c r="E61" s="137">
        <f>D61-C61</f>
        <v>-1.7000000000000011</v>
      </c>
      <c r="F61" s="138">
        <v>81</v>
      </c>
      <c r="G61" s="89"/>
    </row>
    <row r="62" spans="1:7" s="2" customFormat="1" ht="20.100000000000001" customHeight="1">
      <c r="A62" s="8" t="s">
        <v>44</v>
      </c>
      <c r="B62" s="9">
        <v>1123</v>
      </c>
      <c r="C62" s="89"/>
      <c r="D62" s="89"/>
      <c r="E62" s="89"/>
      <c r="F62" s="89"/>
      <c r="G62" s="89"/>
    </row>
    <row r="63" spans="1:7" s="2" customFormat="1" ht="20.100000000000001" customHeight="1">
      <c r="A63" s="8" t="s">
        <v>162</v>
      </c>
      <c r="B63" s="9">
        <v>1124</v>
      </c>
      <c r="C63" s="89"/>
      <c r="D63" s="89"/>
      <c r="E63" s="89"/>
      <c r="F63" s="89"/>
      <c r="G63" s="89"/>
    </row>
    <row r="64" spans="1:7" s="2" customFormat="1" ht="20.100000000000001" customHeight="1">
      <c r="A64" s="8" t="s">
        <v>176</v>
      </c>
      <c r="B64" s="9">
        <v>1125</v>
      </c>
      <c r="C64" s="89"/>
      <c r="D64" s="89"/>
      <c r="E64" s="89"/>
      <c r="F64" s="89"/>
      <c r="G64" s="89"/>
    </row>
    <row r="65" spans="1:7" s="108" customFormat="1" ht="36.75" customHeight="1">
      <c r="A65" s="105" t="s">
        <v>238</v>
      </c>
      <c r="B65" s="109">
        <v>1130</v>
      </c>
      <c r="C65" s="140">
        <f>C27+C28-C29-C59</f>
        <v>13.099999999999994</v>
      </c>
      <c r="D65" s="140">
        <f>D27+D28-D29-D59</f>
        <v>-533.29999999999916</v>
      </c>
      <c r="E65" s="140">
        <f>D65+C65</f>
        <v>-520.19999999999914</v>
      </c>
      <c r="F65" s="107"/>
      <c r="G65" s="107"/>
    </row>
    <row r="66" spans="1:7" ht="20.100000000000001" customHeight="1">
      <c r="A66" s="10" t="s">
        <v>84</v>
      </c>
      <c r="B66" s="11">
        <v>1140</v>
      </c>
      <c r="C66" s="82"/>
      <c r="D66" s="82"/>
      <c r="E66" s="82"/>
      <c r="F66" s="82"/>
      <c r="G66" s="82"/>
    </row>
    <row r="67" spans="1:7" ht="20.100000000000001" customHeight="1">
      <c r="A67" s="10" t="s">
        <v>85</v>
      </c>
      <c r="B67" s="11">
        <v>1150</v>
      </c>
      <c r="C67" s="82"/>
      <c r="D67" s="82"/>
      <c r="E67" s="82"/>
      <c r="F67" s="82"/>
      <c r="G67" s="82"/>
    </row>
    <row r="68" spans="1:7" ht="20.100000000000001" customHeight="1">
      <c r="A68" s="10" t="s">
        <v>163</v>
      </c>
      <c r="B68" s="11">
        <v>1160</v>
      </c>
      <c r="C68" s="82"/>
      <c r="D68" s="82"/>
      <c r="E68" s="82"/>
      <c r="F68" s="82"/>
      <c r="G68" s="82"/>
    </row>
    <row r="69" spans="1:7" ht="20.100000000000001" customHeight="1">
      <c r="A69" s="10" t="s">
        <v>164</v>
      </c>
      <c r="B69" s="11">
        <v>1170</v>
      </c>
      <c r="C69" s="82"/>
      <c r="D69" s="82"/>
      <c r="E69" s="82"/>
      <c r="F69" s="82"/>
      <c r="G69" s="82"/>
    </row>
    <row r="70" spans="1:7" s="108" customFormat="1" ht="23.25" customHeight="1">
      <c r="A70" s="105" t="s">
        <v>239</v>
      </c>
      <c r="B70" s="106">
        <v>1200</v>
      </c>
      <c r="C70" s="140">
        <f>C65</f>
        <v>13.099999999999994</v>
      </c>
      <c r="D70" s="140">
        <f>D65</f>
        <v>-533.29999999999916</v>
      </c>
      <c r="E70" s="140">
        <f>E65</f>
        <v>-520.19999999999914</v>
      </c>
      <c r="F70" s="107"/>
      <c r="G70" s="107"/>
    </row>
    <row r="71" spans="1:7" ht="20.100000000000001" customHeight="1">
      <c r="A71" s="8" t="s">
        <v>103</v>
      </c>
      <c r="B71" s="9">
        <v>1210</v>
      </c>
      <c r="C71" s="132">
        <v>2.2999999999999998</v>
      </c>
      <c r="D71" s="132">
        <v>0</v>
      </c>
      <c r="E71" s="132">
        <f>D71-C71</f>
        <v>-2.2999999999999998</v>
      </c>
      <c r="F71" s="81"/>
      <c r="G71" s="81"/>
    </row>
    <row r="72" spans="1:7" ht="20.100000000000001" customHeight="1">
      <c r="A72" s="8" t="s">
        <v>104</v>
      </c>
      <c r="B72" s="9">
        <v>1220</v>
      </c>
      <c r="C72" s="132"/>
      <c r="D72" s="81"/>
      <c r="E72" s="125"/>
      <c r="F72" s="81"/>
      <c r="G72" s="81"/>
    </row>
    <row r="73" spans="1:7" s="108" customFormat="1" ht="22.5" customHeight="1">
      <c r="A73" s="105" t="s">
        <v>241</v>
      </c>
      <c r="B73" s="106">
        <v>1230</v>
      </c>
      <c r="C73" s="140">
        <f>C70-C71</f>
        <v>10.799999999999994</v>
      </c>
      <c r="D73" s="140">
        <f>D70-D71</f>
        <v>-533.29999999999916</v>
      </c>
      <c r="E73" s="146">
        <f>D73+C73</f>
        <v>-522.4999999999992</v>
      </c>
      <c r="F73" s="107"/>
      <c r="G73" s="107"/>
    </row>
    <row r="74" spans="1:7" s="5" customFormat="1" ht="20.100000000000001" customHeight="1">
      <c r="A74" s="214" t="s">
        <v>195</v>
      </c>
      <c r="B74" s="214"/>
      <c r="C74" s="214"/>
      <c r="D74" s="214"/>
      <c r="E74" s="214"/>
      <c r="F74" s="214"/>
      <c r="G74" s="214"/>
    </row>
    <row r="75" spans="1:7" ht="20.100000000000001" customHeight="1">
      <c r="A75" s="8" t="s">
        <v>8</v>
      </c>
      <c r="B75" s="9">
        <v>1240</v>
      </c>
      <c r="C75" s="132">
        <f>C17+C28+C66+C68</f>
        <v>6589.2</v>
      </c>
      <c r="D75" s="132">
        <f>D17+D28+D66+D68</f>
        <v>5833.8</v>
      </c>
      <c r="E75" s="132">
        <f>D75-C75</f>
        <v>-755.39999999999964</v>
      </c>
      <c r="F75" s="144">
        <v>95</v>
      </c>
      <c r="G75" s="81"/>
    </row>
    <row r="76" spans="1:7" ht="20.100000000000001" customHeight="1">
      <c r="A76" s="8" t="s">
        <v>89</v>
      </c>
      <c r="B76" s="9">
        <v>1250</v>
      </c>
      <c r="C76" s="132">
        <f>C85+C71</f>
        <v>6578.4</v>
      </c>
      <c r="D76" s="132">
        <f>D18+D29+D59+D67</f>
        <v>6367.1</v>
      </c>
      <c r="E76" s="132">
        <f>D76-C76</f>
        <v>-211.29999999999927</v>
      </c>
      <c r="F76" s="144">
        <v>103</v>
      </c>
      <c r="G76" s="81"/>
    </row>
    <row r="77" spans="1:7" ht="20.100000000000001" customHeight="1">
      <c r="A77" s="214" t="s">
        <v>170</v>
      </c>
      <c r="B77" s="214"/>
      <c r="C77" s="214"/>
      <c r="D77" s="214"/>
      <c r="E77" s="214"/>
      <c r="F77" s="214"/>
      <c r="G77" s="214"/>
    </row>
    <row r="78" spans="1:7" ht="20.100000000000001" customHeight="1">
      <c r="A78" s="8" t="s">
        <v>196</v>
      </c>
      <c r="B78" s="74">
        <v>1260</v>
      </c>
      <c r="C78" s="147">
        <f>SUM(C79:C80)</f>
        <v>1873.7</v>
      </c>
      <c r="D78" s="147">
        <f>SUM(D79:D80)</f>
        <v>1658.5</v>
      </c>
      <c r="E78" s="147">
        <f>D78-C78</f>
        <v>-215.20000000000005</v>
      </c>
      <c r="F78" s="148">
        <v>75</v>
      </c>
      <c r="G78" s="84"/>
    </row>
    <row r="79" spans="1:7" ht="20.100000000000001" customHeight="1">
      <c r="A79" s="8" t="s">
        <v>194</v>
      </c>
      <c r="B79" s="74">
        <v>1261</v>
      </c>
      <c r="C79" s="132">
        <v>232.5</v>
      </c>
      <c r="D79" s="132">
        <v>405.8</v>
      </c>
      <c r="E79" s="147">
        <f t="shared" ref="E79:E85" si="2">D79-C79</f>
        <v>173.3</v>
      </c>
      <c r="F79" s="144">
        <v>81</v>
      </c>
      <c r="G79" s="81"/>
    </row>
    <row r="80" spans="1:7" ht="20.100000000000001" customHeight="1">
      <c r="A80" s="8" t="s">
        <v>13</v>
      </c>
      <c r="B80" s="74">
        <v>1262</v>
      </c>
      <c r="C80" s="132">
        <v>1641.2</v>
      </c>
      <c r="D80" s="132">
        <v>1252.7</v>
      </c>
      <c r="E80" s="147">
        <f t="shared" si="2"/>
        <v>-388.5</v>
      </c>
      <c r="F80" s="144">
        <v>74</v>
      </c>
      <c r="G80" s="81"/>
    </row>
    <row r="81" spans="1:7" ht="20.100000000000001" customHeight="1">
      <c r="A81" s="8" t="s">
        <v>4</v>
      </c>
      <c r="B81" s="74">
        <v>1270</v>
      </c>
      <c r="C81" s="132">
        <v>2644.7</v>
      </c>
      <c r="D81" s="133">
        <v>2587.1999999999998</v>
      </c>
      <c r="E81" s="147">
        <f t="shared" si="2"/>
        <v>-57.5</v>
      </c>
      <c r="F81" s="143">
        <v>102</v>
      </c>
      <c r="G81" s="82"/>
    </row>
    <row r="82" spans="1:7" ht="20.100000000000001" customHeight="1">
      <c r="A82" s="8" t="s">
        <v>5</v>
      </c>
      <c r="B82" s="74">
        <v>1280</v>
      </c>
      <c r="C82" s="132">
        <v>579.5</v>
      </c>
      <c r="D82" s="133">
        <v>514.9</v>
      </c>
      <c r="E82" s="147">
        <f t="shared" si="2"/>
        <v>-64.600000000000023</v>
      </c>
      <c r="F82" s="143">
        <v>99</v>
      </c>
      <c r="G82" s="82"/>
    </row>
    <row r="83" spans="1:7" ht="20.100000000000001" customHeight="1">
      <c r="A83" s="8" t="s">
        <v>6</v>
      </c>
      <c r="B83" s="74">
        <v>1290</v>
      </c>
      <c r="C83" s="132">
        <v>350.9</v>
      </c>
      <c r="D83" s="149">
        <v>587.5</v>
      </c>
      <c r="E83" s="147">
        <f t="shared" si="2"/>
        <v>236.60000000000002</v>
      </c>
      <c r="F83" s="143">
        <v>287</v>
      </c>
      <c r="G83" s="82"/>
    </row>
    <row r="84" spans="1:7" ht="20.100000000000001" customHeight="1">
      <c r="A84" s="8" t="s">
        <v>14</v>
      </c>
      <c r="B84" s="74">
        <v>1300</v>
      </c>
      <c r="C84" s="132">
        <v>1127.3</v>
      </c>
      <c r="D84" s="133">
        <v>1019</v>
      </c>
      <c r="E84" s="147">
        <f t="shared" si="2"/>
        <v>-108.29999999999995</v>
      </c>
      <c r="F84" s="143">
        <v>71</v>
      </c>
      <c r="G84" s="82"/>
    </row>
    <row r="85" spans="1:7" s="5" customFormat="1" ht="20.100000000000001" customHeight="1">
      <c r="A85" s="10" t="s">
        <v>40</v>
      </c>
      <c r="B85" s="73">
        <v>1310</v>
      </c>
      <c r="C85" s="136">
        <f>C78+C81+C82+C84+C83</f>
        <v>6576.0999999999995</v>
      </c>
      <c r="D85" s="136">
        <f>D78+D81+D82+D84+D83</f>
        <v>6367.0999999999995</v>
      </c>
      <c r="E85" s="147">
        <f t="shared" si="2"/>
        <v>-209</v>
      </c>
      <c r="F85" s="142">
        <v>103</v>
      </c>
      <c r="G85" s="83"/>
    </row>
    <row r="86" spans="1:7" s="5" customFormat="1" ht="20.100000000000001" customHeight="1">
      <c r="A86" s="50"/>
      <c r="B86" s="58"/>
      <c r="C86" s="59"/>
      <c r="D86" s="60"/>
      <c r="E86" s="60"/>
      <c r="F86" s="60"/>
      <c r="G86" s="60"/>
    </row>
    <row r="87" spans="1:7" s="5" customFormat="1" ht="15.75" customHeight="1">
      <c r="A87" s="37" t="s">
        <v>298</v>
      </c>
      <c r="B87" s="1" t="s">
        <v>264</v>
      </c>
      <c r="C87" s="117"/>
      <c r="D87" s="15"/>
      <c r="E87" s="206" t="s">
        <v>299</v>
      </c>
      <c r="F87" s="204"/>
      <c r="G87" s="204"/>
    </row>
    <row r="88" spans="1:7" ht="16.5" customHeight="1">
      <c r="A88" s="3" t="s">
        <v>266</v>
      </c>
      <c r="B88" s="204" t="s">
        <v>57</v>
      </c>
      <c r="C88" s="204"/>
      <c r="D88" s="26"/>
      <c r="E88" s="199" t="s">
        <v>267</v>
      </c>
      <c r="F88" s="199"/>
      <c r="G88" s="199"/>
    </row>
    <row r="89" spans="1:7" ht="20.100000000000001" customHeight="1">
      <c r="A89" s="50"/>
      <c r="B89" s="212"/>
      <c r="C89" s="212"/>
      <c r="D89" s="15"/>
      <c r="E89" s="216"/>
      <c r="F89" s="216"/>
      <c r="G89" s="216"/>
    </row>
    <row r="90" spans="1:7" s="2" customFormat="1" ht="20.100000000000001" customHeight="1">
      <c r="A90" s="64"/>
      <c r="B90" s="204"/>
      <c r="C90" s="204"/>
      <c r="D90" s="26"/>
      <c r="E90" s="199"/>
      <c r="F90" s="199"/>
      <c r="G90" s="199"/>
    </row>
    <row r="91" spans="1:7" ht="20.100000000000001" customHeight="1">
      <c r="A91" s="27"/>
      <c r="C91" s="28"/>
      <c r="D91" s="28"/>
      <c r="E91" s="28"/>
      <c r="F91" s="28"/>
      <c r="G91" s="28"/>
    </row>
    <row r="92" spans="1:7">
      <c r="A92" s="27"/>
      <c r="C92" s="28"/>
      <c r="D92" s="28"/>
      <c r="E92" s="28"/>
      <c r="F92" s="28"/>
      <c r="G92" s="28"/>
    </row>
    <row r="93" spans="1:7">
      <c r="A93" s="27"/>
      <c r="C93" s="28"/>
      <c r="D93" s="28"/>
      <c r="E93" s="28"/>
      <c r="F93" s="28"/>
      <c r="G93" s="28"/>
    </row>
    <row r="94" spans="1:7">
      <c r="A94" s="27"/>
      <c r="C94" s="28"/>
      <c r="D94" s="28"/>
      <c r="E94" s="28"/>
      <c r="F94" s="28"/>
      <c r="G94" s="28"/>
    </row>
    <row r="95" spans="1:7">
      <c r="A95" s="27"/>
      <c r="C95" s="28"/>
      <c r="D95" s="28"/>
      <c r="E95" s="28"/>
      <c r="F95" s="28"/>
      <c r="G95" s="28"/>
    </row>
    <row r="96" spans="1:7">
      <c r="A96" s="27"/>
      <c r="C96" s="28"/>
      <c r="D96" s="28"/>
      <c r="E96" s="28"/>
      <c r="F96" s="28"/>
      <c r="G96" s="28"/>
    </row>
    <row r="97" spans="1:7">
      <c r="A97" s="27"/>
      <c r="C97" s="28"/>
      <c r="D97" s="28"/>
      <c r="E97" s="28"/>
      <c r="F97" s="28"/>
      <c r="G97" s="28"/>
    </row>
    <row r="98" spans="1:7">
      <c r="A98" s="27"/>
      <c r="C98" s="28"/>
      <c r="D98" s="28"/>
      <c r="E98" s="28"/>
      <c r="F98" s="28"/>
      <c r="G98" s="28"/>
    </row>
    <row r="99" spans="1:7">
      <c r="A99" s="27"/>
      <c r="C99" s="28"/>
      <c r="D99" s="28"/>
      <c r="E99" s="28"/>
      <c r="F99" s="28"/>
      <c r="G99" s="28"/>
    </row>
    <row r="100" spans="1:7">
      <c r="A100" s="27"/>
      <c r="C100" s="28"/>
      <c r="D100" s="28"/>
      <c r="E100" s="28"/>
      <c r="F100" s="28"/>
      <c r="G100" s="28"/>
    </row>
    <row r="101" spans="1:7">
      <c r="A101" s="27"/>
      <c r="C101" s="28"/>
      <c r="D101" s="28"/>
      <c r="E101" s="28"/>
      <c r="F101" s="28"/>
      <c r="G101" s="28"/>
    </row>
    <row r="102" spans="1:7">
      <c r="A102" s="27"/>
      <c r="C102" s="28"/>
      <c r="D102" s="28"/>
      <c r="E102" s="28"/>
      <c r="F102" s="28"/>
      <c r="G102" s="28"/>
    </row>
    <row r="103" spans="1:7">
      <c r="A103" s="27"/>
      <c r="C103" s="28"/>
      <c r="D103" s="28"/>
      <c r="E103" s="28"/>
      <c r="F103" s="28"/>
      <c r="G103" s="28"/>
    </row>
    <row r="104" spans="1:7">
      <c r="A104" s="27"/>
      <c r="C104" s="28"/>
      <c r="D104" s="28"/>
      <c r="E104" s="28"/>
      <c r="F104" s="28"/>
      <c r="G104" s="28"/>
    </row>
    <row r="105" spans="1:7">
      <c r="A105" s="27"/>
      <c r="C105" s="28"/>
      <c r="D105" s="28"/>
      <c r="E105" s="28"/>
      <c r="F105" s="28"/>
      <c r="G105" s="28"/>
    </row>
    <row r="106" spans="1:7">
      <c r="A106" s="27"/>
      <c r="C106" s="28"/>
      <c r="D106" s="28"/>
      <c r="E106" s="28"/>
      <c r="F106" s="28"/>
      <c r="G106" s="28"/>
    </row>
    <row r="107" spans="1:7">
      <c r="A107" s="27"/>
      <c r="C107" s="28"/>
      <c r="D107" s="28"/>
      <c r="E107" s="28"/>
      <c r="F107" s="28"/>
      <c r="G107" s="28"/>
    </row>
    <row r="108" spans="1:7">
      <c r="A108" s="27"/>
      <c r="C108" s="28"/>
      <c r="D108" s="28"/>
      <c r="E108" s="28"/>
      <c r="F108" s="28"/>
      <c r="G108" s="28"/>
    </row>
    <row r="109" spans="1:7">
      <c r="A109" s="27"/>
      <c r="C109" s="28"/>
      <c r="D109" s="28"/>
      <c r="E109" s="28"/>
      <c r="F109" s="28"/>
      <c r="G109" s="28"/>
    </row>
    <row r="110" spans="1:7">
      <c r="A110" s="27"/>
      <c r="C110" s="28"/>
      <c r="D110" s="28"/>
      <c r="E110" s="28"/>
      <c r="F110" s="28"/>
      <c r="G110" s="28"/>
    </row>
    <row r="111" spans="1:7">
      <c r="A111" s="27"/>
      <c r="C111" s="28"/>
      <c r="D111" s="28"/>
      <c r="E111" s="28"/>
      <c r="F111" s="28"/>
      <c r="G111" s="28"/>
    </row>
    <row r="112" spans="1:7">
      <c r="A112" s="27"/>
      <c r="C112" s="28"/>
      <c r="D112" s="28"/>
      <c r="E112" s="28"/>
      <c r="F112" s="28"/>
      <c r="G112" s="28"/>
    </row>
    <row r="113" spans="1:7">
      <c r="A113" s="27"/>
      <c r="C113" s="28"/>
      <c r="D113" s="28"/>
      <c r="E113" s="28"/>
      <c r="F113" s="28"/>
      <c r="G113" s="28"/>
    </row>
    <row r="114" spans="1:7">
      <c r="A114" s="27"/>
      <c r="C114" s="28"/>
      <c r="D114" s="28"/>
      <c r="E114" s="28"/>
      <c r="F114" s="28"/>
      <c r="G114" s="28"/>
    </row>
    <row r="115" spans="1:7">
      <c r="A115" s="27"/>
      <c r="C115" s="28"/>
      <c r="D115" s="28"/>
      <c r="E115" s="28"/>
      <c r="F115" s="28"/>
      <c r="G115" s="28"/>
    </row>
    <row r="116" spans="1:7">
      <c r="A116" s="27"/>
      <c r="C116" s="28"/>
      <c r="D116" s="28"/>
      <c r="E116" s="28"/>
      <c r="F116" s="28"/>
      <c r="G116" s="28"/>
    </row>
    <row r="117" spans="1:7">
      <c r="A117" s="27"/>
      <c r="C117" s="28"/>
      <c r="D117" s="28"/>
      <c r="E117" s="28"/>
      <c r="F117" s="28"/>
      <c r="G117" s="28"/>
    </row>
    <row r="118" spans="1:7">
      <c r="A118" s="27"/>
      <c r="C118" s="28"/>
      <c r="D118" s="28"/>
      <c r="E118" s="28"/>
      <c r="F118" s="28"/>
      <c r="G118" s="28"/>
    </row>
    <row r="119" spans="1:7">
      <c r="A119" s="27"/>
      <c r="C119" s="28"/>
      <c r="D119" s="28"/>
      <c r="E119" s="28"/>
      <c r="F119" s="28"/>
      <c r="G119" s="28"/>
    </row>
    <row r="120" spans="1:7">
      <c r="A120" s="27"/>
      <c r="C120" s="28"/>
      <c r="D120" s="28"/>
      <c r="E120" s="28"/>
      <c r="F120" s="28"/>
      <c r="G120" s="28"/>
    </row>
    <row r="121" spans="1:7">
      <c r="A121" s="27"/>
      <c r="C121" s="28"/>
      <c r="D121" s="28"/>
      <c r="E121" s="28"/>
      <c r="F121" s="28"/>
      <c r="G121" s="28"/>
    </row>
    <row r="122" spans="1:7">
      <c r="A122" s="27"/>
      <c r="C122" s="28"/>
      <c r="D122" s="28"/>
      <c r="E122" s="28"/>
      <c r="F122" s="28"/>
      <c r="G122" s="28"/>
    </row>
    <row r="123" spans="1:7">
      <c r="A123" s="27"/>
      <c r="C123" s="28"/>
      <c r="D123" s="28"/>
      <c r="E123" s="28"/>
      <c r="F123" s="28"/>
      <c r="G123" s="28"/>
    </row>
    <row r="124" spans="1:7">
      <c r="A124" s="27"/>
      <c r="C124" s="28"/>
      <c r="D124" s="28"/>
      <c r="E124" s="28"/>
      <c r="F124" s="28"/>
      <c r="G124" s="28"/>
    </row>
    <row r="125" spans="1:7">
      <c r="A125" s="27"/>
      <c r="C125" s="28"/>
      <c r="D125" s="28"/>
      <c r="E125" s="28"/>
      <c r="F125" s="28"/>
      <c r="G125" s="28"/>
    </row>
    <row r="126" spans="1:7">
      <c r="A126" s="27"/>
      <c r="C126" s="28"/>
      <c r="D126" s="28"/>
      <c r="E126" s="28"/>
      <c r="F126" s="28"/>
      <c r="G126" s="28"/>
    </row>
    <row r="127" spans="1:7">
      <c r="A127" s="27"/>
      <c r="C127" s="28"/>
      <c r="D127" s="28"/>
      <c r="E127" s="28"/>
      <c r="F127" s="28"/>
      <c r="G127" s="28"/>
    </row>
    <row r="128" spans="1:7">
      <c r="A128" s="27"/>
      <c r="C128" s="28"/>
      <c r="D128" s="28"/>
      <c r="E128" s="28"/>
      <c r="F128" s="28"/>
      <c r="G128" s="28"/>
    </row>
    <row r="129" spans="1:7">
      <c r="A129" s="27"/>
      <c r="C129" s="28"/>
      <c r="D129" s="28"/>
      <c r="E129" s="28"/>
      <c r="F129" s="28"/>
      <c r="G129" s="28"/>
    </row>
    <row r="130" spans="1:7">
      <c r="A130" s="27"/>
      <c r="C130" s="28"/>
      <c r="D130" s="28"/>
      <c r="E130" s="28"/>
      <c r="F130" s="28"/>
      <c r="G130" s="28"/>
    </row>
    <row r="131" spans="1:7">
      <c r="A131" s="27"/>
      <c r="C131" s="28"/>
      <c r="D131" s="28"/>
      <c r="E131" s="28"/>
      <c r="F131" s="28"/>
      <c r="G131" s="28"/>
    </row>
    <row r="132" spans="1:7">
      <c r="A132" s="27"/>
      <c r="C132" s="28"/>
      <c r="D132" s="28"/>
      <c r="E132" s="28"/>
      <c r="F132" s="28"/>
      <c r="G132" s="28"/>
    </row>
    <row r="133" spans="1:7">
      <c r="A133" s="27"/>
      <c r="C133" s="28"/>
      <c r="D133" s="28"/>
      <c r="E133" s="28"/>
      <c r="F133" s="28"/>
      <c r="G133" s="28"/>
    </row>
    <row r="134" spans="1:7">
      <c r="A134" s="27"/>
      <c r="C134" s="28"/>
      <c r="D134" s="28"/>
      <c r="E134" s="28"/>
      <c r="F134" s="28"/>
      <c r="G134" s="28"/>
    </row>
    <row r="135" spans="1:7">
      <c r="A135" s="27"/>
      <c r="C135" s="28"/>
      <c r="D135" s="28"/>
      <c r="E135" s="28"/>
      <c r="F135" s="28"/>
      <c r="G135" s="28"/>
    </row>
    <row r="136" spans="1:7">
      <c r="A136" s="27"/>
      <c r="C136" s="28"/>
      <c r="D136" s="28"/>
      <c r="E136" s="28"/>
      <c r="F136" s="28"/>
      <c r="G136" s="28"/>
    </row>
    <row r="137" spans="1:7">
      <c r="A137" s="27"/>
      <c r="C137" s="28"/>
      <c r="D137" s="28"/>
      <c r="E137" s="28"/>
      <c r="F137" s="28"/>
      <c r="G137" s="28"/>
    </row>
    <row r="138" spans="1:7">
      <c r="A138" s="27"/>
      <c r="C138" s="28"/>
      <c r="D138" s="28"/>
      <c r="E138" s="28"/>
      <c r="F138" s="28"/>
      <c r="G138" s="28"/>
    </row>
    <row r="139" spans="1:7">
      <c r="A139" s="27"/>
      <c r="C139" s="28"/>
      <c r="D139" s="28"/>
      <c r="E139" s="28"/>
      <c r="F139" s="28"/>
      <c r="G139" s="28"/>
    </row>
    <row r="140" spans="1:7">
      <c r="A140" s="27"/>
      <c r="C140" s="28"/>
      <c r="D140" s="28"/>
      <c r="E140" s="28"/>
      <c r="F140" s="28"/>
      <c r="G140" s="28"/>
    </row>
    <row r="141" spans="1:7">
      <c r="A141" s="27"/>
      <c r="C141" s="28"/>
      <c r="D141" s="28"/>
      <c r="E141" s="28"/>
      <c r="F141" s="28"/>
      <c r="G141" s="28"/>
    </row>
    <row r="142" spans="1:7">
      <c r="A142" s="27"/>
      <c r="C142" s="28"/>
      <c r="D142" s="28"/>
      <c r="E142" s="28"/>
      <c r="F142" s="28"/>
      <c r="G142" s="28"/>
    </row>
    <row r="143" spans="1:7">
      <c r="A143" s="27"/>
      <c r="C143" s="28"/>
      <c r="D143" s="28"/>
      <c r="E143" s="28"/>
      <c r="F143" s="28"/>
      <c r="G143" s="28"/>
    </row>
    <row r="144" spans="1:7">
      <c r="A144" s="27"/>
      <c r="C144" s="28"/>
      <c r="D144" s="28"/>
      <c r="E144" s="28"/>
      <c r="F144" s="28"/>
      <c r="G144" s="28"/>
    </row>
    <row r="145" spans="1:7">
      <c r="A145" s="27"/>
      <c r="C145" s="28"/>
      <c r="D145" s="28"/>
      <c r="E145" s="28"/>
      <c r="F145" s="28"/>
      <c r="G145" s="28"/>
    </row>
    <row r="146" spans="1:7">
      <c r="A146" s="27"/>
      <c r="C146" s="28"/>
      <c r="D146" s="28"/>
      <c r="E146" s="28"/>
      <c r="F146" s="28"/>
      <c r="G146" s="28"/>
    </row>
    <row r="147" spans="1:7">
      <c r="A147" s="27"/>
      <c r="C147" s="28"/>
      <c r="D147" s="28"/>
      <c r="E147" s="28"/>
      <c r="F147" s="28"/>
      <c r="G147" s="28"/>
    </row>
    <row r="148" spans="1:7">
      <c r="A148" s="27"/>
      <c r="C148" s="28"/>
      <c r="D148" s="28"/>
      <c r="E148" s="28"/>
      <c r="F148" s="28"/>
      <c r="G148" s="28"/>
    </row>
    <row r="149" spans="1:7">
      <c r="A149" s="45"/>
    </row>
    <row r="150" spans="1:7">
      <c r="A150" s="45"/>
    </row>
    <row r="151" spans="1:7">
      <c r="A151" s="45"/>
    </row>
    <row r="152" spans="1:7">
      <c r="A152" s="45"/>
    </row>
    <row r="153" spans="1:7">
      <c r="A153" s="45"/>
    </row>
    <row r="154" spans="1:7">
      <c r="A154" s="45"/>
    </row>
    <row r="155" spans="1:7">
      <c r="A155" s="45"/>
    </row>
    <row r="156" spans="1:7">
      <c r="A156" s="45"/>
    </row>
    <row r="157" spans="1:7">
      <c r="A157" s="45"/>
    </row>
    <row r="158" spans="1:7">
      <c r="A158" s="45"/>
    </row>
    <row r="159" spans="1:7">
      <c r="A159" s="45"/>
    </row>
    <row r="160" spans="1:7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</sheetData>
  <mergeCells count="14">
    <mergeCell ref="A6:A7"/>
    <mergeCell ref="C6:G6"/>
    <mergeCell ref="A77:G77"/>
    <mergeCell ref="E89:G89"/>
    <mergeCell ref="E87:G87"/>
    <mergeCell ref="B88:C88"/>
    <mergeCell ref="E88:G88"/>
    <mergeCell ref="B89:C89"/>
    <mergeCell ref="B90:C90"/>
    <mergeCell ref="A4:G4"/>
    <mergeCell ref="E90:G90"/>
    <mergeCell ref="A9:G9"/>
    <mergeCell ref="A74:G74"/>
    <mergeCell ref="B6:B7"/>
  </mergeCells>
  <phoneticPr fontId="0" type="noConversion"/>
  <pageMargins left="0.78740157480314965" right="0.39370078740157483" top="0.78740157480314965" bottom="0.78740157480314965" header="0.19685039370078741" footer="0.11811023622047245"/>
  <pageSetup paperSize="9" scale="65" orientation="landscape" verticalDpi="300" r:id="rId1"/>
  <headerFooter alignWithMargins="0">
    <oddHeader xml:space="preserve">&amp;C&amp;"Times New Roman,обычный"&amp;16 
&amp;18 &amp;R&amp;"Times New Roman,обычный"&amp;14 
Продовження додатка 1
</oddHeader>
  </headerFooter>
  <rowBreaks count="1" manualBreakCount="1"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I189"/>
  <sheetViews>
    <sheetView topLeftCell="A31" zoomScaleNormal="100" zoomScaleSheetLayoutView="75" workbookViewId="0">
      <selection activeCell="D21" sqref="D21"/>
    </sheetView>
  </sheetViews>
  <sheetFormatPr defaultColWidth="77.85546875" defaultRowHeight="18.75" outlineLevelRow="1"/>
  <cols>
    <col min="1" max="1" width="76.28515625" style="40" customWidth="1"/>
    <col min="2" max="2" width="14.28515625" style="43" customWidth="1"/>
    <col min="3" max="3" width="15.7109375" style="40" customWidth="1"/>
    <col min="4" max="4" width="15.42578125" style="40" customWidth="1"/>
    <col min="5" max="5" width="17.42578125" style="40" customWidth="1"/>
    <col min="6" max="6" width="16.85546875" style="40" customWidth="1"/>
    <col min="7" max="7" width="21" style="40" customWidth="1"/>
    <col min="8" max="8" width="10" style="40" customWidth="1"/>
    <col min="9" max="9" width="9.5703125" style="40" customWidth="1"/>
    <col min="10" max="252" width="9.140625" style="40" customWidth="1"/>
    <col min="253" max="16384" width="77.85546875" style="40"/>
  </cols>
  <sheetData>
    <row r="4" spans="1:7">
      <c r="A4" s="217" t="s">
        <v>114</v>
      </c>
      <c r="B4" s="217"/>
      <c r="C4" s="217"/>
      <c r="D4" s="217"/>
      <c r="E4" s="217"/>
      <c r="F4" s="217"/>
      <c r="G4" s="217"/>
    </row>
    <row r="5" spans="1:7" outlineLevel="1">
      <c r="A5" s="39"/>
      <c r="B5" s="48"/>
      <c r="C5" s="39"/>
      <c r="D5" s="39"/>
      <c r="E5" s="39"/>
      <c r="F5" s="39"/>
      <c r="G5" s="39"/>
    </row>
    <row r="6" spans="1:7" ht="38.25" customHeight="1">
      <c r="A6" s="200" t="s">
        <v>180</v>
      </c>
      <c r="B6" s="218" t="s">
        <v>7</v>
      </c>
      <c r="C6" s="202" t="s">
        <v>253</v>
      </c>
      <c r="D6" s="203"/>
      <c r="E6" s="203"/>
      <c r="F6" s="203"/>
      <c r="G6" s="215"/>
    </row>
    <row r="7" spans="1:7" ht="103.5" customHeight="1">
      <c r="A7" s="200"/>
      <c r="B7" s="218"/>
      <c r="C7" s="16" t="s">
        <v>254</v>
      </c>
      <c r="D7" s="16" t="s">
        <v>255</v>
      </c>
      <c r="E7" s="16" t="s">
        <v>256</v>
      </c>
      <c r="F7" s="16" t="s">
        <v>257</v>
      </c>
      <c r="G7" s="16" t="s">
        <v>258</v>
      </c>
    </row>
    <row r="8" spans="1:7" ht="18" customHeight="1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ht="24.95" customHeight="1">
      <c r="A9" s="219" t="s">
        <v>110</v>
      </c>
      <c r="B9" s="219"/>
      <c r="C9" s="219"/>
      <c r="D9" s="219"/>
      <c r="E9" s="219"/>
      <c r="F9" s="219"/>
      <c r="G9" s="219"/>
    </row>
    <row r="10" spans="1:7" ht="42.75" customHeight="1">
      <c r="A10" s="41" t="s">
        <v>42</v>
      </c>
      <c r="B10" s="7">
        <v>2000</v>
      </c>
      <c r="C10" s="150">
        <f>SUM(C11:C18)</f>
        <v>13.100000000000001</v>
      </c>
      <c r="D10" s="150">
        <f>SUM(D11:D18)</f>
        <v>0</v>
      </c>
      <c r="E10" s="150">
        <f>D10-C10</f>
        <v>-13.100000000000001</v>
      </c>
      <c r="F10" s="151">
        <v>0</v>
      </c>
      <c r="G10" s="86"/>
    </row>
    <row r="11" spans="1:7" ht="20.100000000000001" customHeight="1">
      <c r="A11" s="41" t="s">
        <v>242</v>
      </c>
      <c r="B11" s="7">
        <v>2010</v>
      </c>
      <c r="C11" s="152">
        <v>2.2999999999999998</v>
      </c>
      <c r="D11" s="150">
        <f>D12+D19</f>
        <v>0</v>
      </c>
      <c r="E11" s="150">
        <f>D11-C11</f>
        <v>-2.2999999999999998</v>
      </c>
      <c r="F11" s="153">
        <v>0</v>
      </c>
      <c r="G11" s="85"/>
    </row>
    <row r="12" spans="1:7" ht="20.100000000000001" customHeight="1">
      <c r="A12" s="8" t="s">
        <v>145</v>
      </c>
      <c r="B12" s="7">
        <v>2020</v>
      </c>
      <c r="C12" s="76"/>
      <c r="D12" s="85"/>
      <c r="E12" s="85"/>
      <c r="F12" s="85"/>
      <c r="G12" s="85"/>
    </row>
    <row r="13" spans="1:7" s="42" customFormat="1" ht="20.100000000000001" customHeight="1">
      <c r="A13" s="41" t="s">
        <v>53</v>
      </c>
      <c r="B13" s="7">
        <v>2030</v>
      </c>
      <c r="C13" s="76"/>
      <c r="D13" s="76"/>
      <c r="E13" s="76"/>
      <c r="F13" s="76"/>
      <c r="G13" s="76"/>
    </row>
    <row r="14" spans="1:7" ht="20.100000000000001" customHeight="1">
      <c r="A14" s="41" t="s">
        <v>100</v>
      </c>
      <c r="B14" s="7">
        <v>2031</v>
      </c>
      <c r="C14" s="76"/>
      <c r="D14" s="76"/>
      <c r="E14" s="76"/>
      <c r="F14" s="76"/>
      <c r="G14" s="76"/>
    </row>
    <row r="15" spans="1:7" ht="20.100000000000001" customHeight="1">
      <c r="A15" s="41" t="s">
        <v>11</v>
      </c>
      <c r="B15" s="7">
        <v>2040</v>
      </c>
      <c r="C15" s="76"/>
      <c r="D15" s="76"/>
      <c r="E15" s="76"/>
      <c r="F15" s="76"/>
      <c r="G15" s="76"/>
    </row>
    <row r="16" spans="1:7" ht="20.100000000000001" customHeight="1">
      <c r="A16" s="41" t="s">
        <v>87</v>
      </c>
      <c r="B16" s="7">
        <v>2050</v>
      </c>
      <c r="C16" s="76"/>
      <c r="D16" s="76"/>
      <c r="E16" s="76"/>
      <c r="F16" s="76"/>
      <c r="G16" s="76"/>
    </row>
    <row r="17" spans="1:7" ht="20.100000000000001" customHeight="1">
      <c r="A17" s="41" t="s">
        <v>88</v>
      </c>
      <c r="B17" s="7">
        <v>2060</v>
      </c>
      <c r="C17" s="76"/>
      <c r="D17" s="76"/>
      <c r="E17" s="76"/>
      <c r="F17" s="76"/>
      <c r="G17" s="76"/>
    </row>
    <row r="18" spans="1:7" ht="42.75" customHeight="1">
      <c r="A18" s="41" t="s">
        <v>43</v>
      </c>
      <c r="B18" s="7">
        <v>2070</v>
      </c>
      <c r="C18" s="152">
        <v>10.8</v>
      </c>
      <c r="D18" s="154">
        <v>0</v>
      </c>
      <c r="E18" s="152">
        <f>D18-C18</f>
        <v>-10.8</v>
      </c>
      <c r="F18" s="154">
        <v>0</v>
      </c>
      <c r="G18" s="76"/>
    </row>
    <row r="19" spans="1:7" ht="20.100000000000001" customHeight="1">
      <c r="A19" s="219" t="s">
        <v>111</v>
      </c>
      <c r="B19" s="219"/>
      <c r="C19" s="219"/>
      <c r="D19" s="219"/>
      <c r="E19" s="219"/>
      <c r="F19" s="219"/>
      <c r="G19" s="219"/>
    </row>
    <row r="20" spans="1:7" ht="20.100000000000001" customHeight="1">
      <c r="A20" s="41" t="s">
        <v>242</v>
      </c>
      <c r="B20" s="7">
        <v>2100</v>
      </c>
      <c r="C20" s="150">
        <v>2</v>
      </c>
      <c r="D20" s="150">
        <v>0</v>
      </c>
      <c r="E20" s="150">
        <f>D20-C20</f>
        <v>-2</v>
      </c>
      <c r="F20" s="153">
        <v>0</v>
      </c>
      <c r="G20" s="85"/>
    </row>
    <row r="21" spans="1:7" s="42" customFormat="1" ht="20.100000000000001" customHeight="1">
      <c r="A21" s="41" t="s">
        <v>113</v>
      </c>
      <c r="B21" s="47">
        <v>2110</v>
      </c>
      <c r="C21" s="152">
        <v>2.2999999999999998</v>
      </c>
      <c r="D21" s="150">
        <v>0</v>
      </c>
      <c r="E21" s="152">
        <f>D21-C21</f>
        <v>-2.2999999999999998</v>
      </c>
      <c r="F21" s="154">
        <v>0</v>
      </c>
      <c r="G21" s="76"/>
    </row>
    <row r="22" spans="1:7" ht="42.75" customHeight="1">
      <c r="A22" s="41" t="s">
        <v>213</v>
      </c>
      <c r="B22" s="47">
        <v>2120</v>
      </c>
      <c r="C22" s="152">
        <v>735.4</v>
      </c>
      <c r="D22" s="152">
        <v>578.29999999999995</v>
      </c>
      <c r="E22" s="152">
        <f>D22-C22</f>
        <v>-157.10000000000002</v>
      </c>
      <c r="F22" s="153">
        <v>83</v>
      </c>
      <c r="G22" s="85"/>
    </row>
    <row r="23" spans="1:7" ht="42.75" customHeight="1">
      <c r="A23" s="41" t="s">
        <v>214</v>
      </c>
      <c r="B23" s="47">
        <v>2130</v>
      </c>
      <c r="C23" s="154"/>
      <c r="D23" s="153"/>
      <c r="E23" s="153"/>
      <c r="F23" s="153"/>
      <c r="G23" s="85"/>
    </row>
    <row r="24" spans="1:7" s="44" customFormat="1" ht="42.75" customHeight="1">
      <c r="A24" s="51" t="s">
        <v>173</v>
      </c>
      <c r="B24" s="75">
        <v>2140</v>
      </c>
      <c r="C24" s="150">
        <f>SUM(C25:C33)</f>
        <v>603.29999999999995</v>
      </c>
      <c r="D24" s="150">
        <f>SUM(D25:D33)</f>
        <v>662.6</v>
      </c>
      <c r="E24" s="150">
        <f>D24-C24</f>
        <v>59.300000000000068</v>
      </c>
      <c r="F24" s="151">
        <v>97</v>
      </c>
      <c r="G24" s="86"/>
    </row>
    <row r="25" spans="1:7" ht="20.100000000000001" customHeight="1">
      <c r="A25" s="41" t="s">
        <v>63</v>
      </c>
      <c r="B25" s="47">
        <v>2141</v>
      </c>
      <c r="C25" s="154"/>
      <c r="D25" s="153"/>
      <c r="E25" s="153"/>
      <c r="F25" s="153"/>
      <c r="G25" s="85"/>
    </row>
    <row r="26" spans="1:7" ht="20.100000000000001" customHeight="1">
      <c r="A26" s="41" t="s">
        <v>290</v>
      </c>
      <c r="B26" s="47">
        <v>2142</v>
      </c>
      <c r="C26" s="123"/>
      <c r="D26" s="123"/>
      <c r="E26" s="123"/>
      <c r="F26" s="85"/>
      <c r="G26" s="85"/>
    </row>
    <row r="27" spans="1:7" ht="20.100000000000001" customHeight="1">
      <c r="A27" s="41" t="s">
        <v>74</v>
      </c>
      <c r="B27" s="47">
        <v>2143</v>
      </c>
      <c r="C27" s="76"/>
      <c r="D27" s="85"/>
      <c r="E27" s="123"/>
      <c r="F27" s="85"/>
      <c r="G27" s="85"/>
    </row>
    <row r="28" spans="1:7" ht="20.100000000000001" customHeight="1">
      <c r="A28" s="41" t="s">
        <v>61</v>
      </c>
      <c r="B28" s="47">
        <v>2144</v>
      </c>
      <c r="C28" s="152">
        <v>476</v>
      </c>
      <c r="D28" s="152">
        <v>464.6</v>
      </c>
      <c r="E28" s="152">
        <f>D28-C28</f>
        <v>-11.399999999999977</v>
      </c>
      <c r="F28" s="153">
        <v>102</v>
      </c>
      <c r="G28" s="85"/>
    </row>
    <row r="29" spans="1:7" s="42" customFormat="1" ht="20.100000000000001" customHeight="1">
      <c r="A29" s="41" t="s">
        <v>127</v>
      </c>
      <c r="B29" s="47">
        <v>2145</v>
      </c>
      <c r="C29" s="76"/>
      <c r="D29" s="76"/>
      <c r="E29" s="123"/>
      <c r="F29" s="76"/>
      <c r="G29" s="76"/>
    </row>
    <row r="30" spans="1:7" ht="57" customHeight="1">
      <c r="A30" s="41" t="s">
        <v>177</v>
      </c>
      <c r="B30" s="47" t="s">
        <v>165</v>
      </c>
      <c r="C30" s="76"/>
      <c r="D30" s="85"/>
      <c r="E30" s="123"/>
      <c r="F30" s="85"/>
      <c r="G30" s="85"/>
    </row>
    <row r="31" spans="1:7" ht="21.75" customHeight="1">
      <c r="A31" s="41" t="s">
        <v>12</v>
      </c>
      <c r="B31" s="47" t="s">
        <v>166</v>
      </c>
      <c r="C31" s="76"/>
      <c r="D31" s="85"/>
      <c r="E31" s="123"/>
      <c r="F31" s="85"/>
      <c r="G31" s="85"/>
    </row>
    <row r="32" spans="1:7" s="42" customFormat="1" ht="24" customHeight="1">
      <c r="A32" s="41" t="s">
        <v>289</v>
      </c>
      <c r="B32" s="47">
        <v>2146</v>
      </c>
      <c r="C32" s="152">
        <v>127.3</v>
      </c>
      <c r="D32" s="152">
        <v>198</v>
      </c>
      <c r="E32" s="152">
        <f>D32-C32</f>
        <v>70.7</v>
      </c>
      <c r="F32" s="154">
        <v>83</v>
      </c>
      <c r="G32" s="76"/>
    </row>
    <row r="33" spans="1:9" ht="20.100000000000001" customHeight="1">
      <c r="A33" s="41" t="s">
        <v>297</v>
      </c>
      <c r="B33" s="47">
        <v>2147</v>
      </c>
      <c r="C33" s="152">
        <v>0</v>
      </c>
      <c r="D33" s="152">
        <v>0</v>
      </c>
      <c r="E33" s="152">
        <f>D33-C33</f>
        <v>0</v>
      </c>
      <c r="F33" s="154">
        <v>79</v>
      </c>
      <c r="G33" s="76"/>
    </row>
    <row r="34" spans="1:9" s="42" customFormat="1" ht="38.25" customHeight="1">
      <c r="A34" s="41" t="s">
        <v>62</v>
      </c>
      <c r="B34" s="75">
        <v>2150</v>
      </c>
      <c r="C34" s="150">
        <v>579.5</v>
      </c>
      <c r="D34" s="150">
        <v>517.1</v>
      </c>
      <c r="E34" s="152">
        <f>D34-C34</f>
        <v>-62.399999999999977</v>
      </c>
      <c r="F34" s="154">
        <v>99</v>
      </c>
      <c r="G34" s="76"/>
    </row>
    <row r="35" spans="1:9" s="113" customFormat="1" ht="21.75" customHeight="1">
      <c r="A35" s="110" t="s">
        <v>182</v>
      </c>
      <c r="B35" s="111">
        <v>2200</v>
      </c>
      <c r="C35" s="155">
        <f>C34+C24+C22+C21+C20</f>
        <v>1922.4999999999998</v>
      </c>
      <c r="D35" s="155">
        <f>D34+D24+D22+D21+D20</f>
        <v>1758</v>
      </c>
      <c r="E35" s="155">
        <f>E34+E24+E22+E21+E20</f>
        <v>-164.49999999999994</v>
      </c>
      <c r="F35" s="156">
        <v>90</v>
      </c>
      <c r="G35" s="112"/>
    </row>
    <row r="36" spans="1:9" s="42" customFormat="1" ht="20.100000000000001" customHeight="1">
      <c r="A36" s="63"/>
      <c r="B36" s="43"/>
      <c r="C36" s="61"/>
      <c r="D36" s="62"/>
      <c r="E36" s="62"/>
      <c r="F36" s="62"/>
      <c r="G36" s="62"/>
    </row>
    <row r="37" spans="1:9" s="42" customFormat="1" ht="20.100000000000001" customHeight="1">
      <c r="A37" s="63"/>
      <c r="B37" s="43"/>
      <c r="C37" s="61"/>
      <c r="D37" s="62"/>
      <c r="E37" s="62"/>
      <c r="F37" s="62"/>
      <c r="G37" s="62"/>
    </row>
    <row r="38" spans="1:9" s="3" customFormat="1" ht="20.100000000000001" customHeight="1">
      <c r="A38" s="50" t="s">
        <v>298</v>
      </c>
      <c r="B38" s="1" t="s">
        <v>264</v>
      </c>
      <c r="C38" s="117"/>
      <c r="D38" s="15"/>
      <c r="E38" s="216" t="s">
        <v>299</v>
      </c>
      <c r="F38" s="220"/>
      <c r="G38" s="220"/>
    </row>
    <row r="39" spans="1:9" s="2" customFormat="1" ht="20.100000000000001" customHeight="1">
      <c r="A39" s="64" t="s">
        <v>191</v>
      </c>
      <c r="B39" s="204" t="s">
        <v>57</v>
      </c>
      <c r="C39" s="204"/>
      <c r="D39" s="26"/>
      <c r="E39" s="199" t="s">
        <v>267</v>
      </c>
      <c r="F39" s="199"/>
      <c r="G39" s="199"/>
    </row>
    <row r="40" spans="1:9" s="43" customFormat="1">
      <c r="A40" s="54"/>
      <c r="C40" s="40"/>
      <c r="D40" s="40"/>
      <c r="E40" s="40"/>
      <c r="F40" s="40"/>
      <c r="G40" s="40"/>
      <c r="H40" s="40"/>
      <c r="I40" s="40"/>
    </row>
    <row r="41" spans="1:9" s="43" customFormat="1">
      <c r="A41" s="54"/>
      <c r="C41" s="40"/>
      <c r="D41" s="40"/>
      <c r="E41" s="40"/>
      <c r="F41" s="40"/>
      <c r="G41" s="40"/>
      <c r="H41" s="40"/>
      <c r="I41" s="40"/>
    </row>
    <row r="42" spans="1:9" s="43" customFormat="1">
      <c r="A42" s="54"/>
      <c r="C42" s="40"/>
      <c r="D42" s="40"/>
      <c r="E42" s="40"/>
      <c r="F42" s="40"/>
      <c r="G42" s="40"/>
      <c r="H42" s="40"/>
      <c r="I42" s="40"/>
    </row>
    <row r="43" spans="1:9" s="43" customFormat="1">
      <c r="A43" s="54"/>
      <c r="C43" s="40"/>
      <c r="D43" s="40"/>
      <c r="E43" s="40"/>
      <c r="F43" s="40"/>
      <c r="G43" s="40"/>
      <c r="H43" s="40"/>
      <c r="I43" s="40"/>
    </row>
    <row r="44" spans="1:9" s="43" customFormat="1">
      <c r="A44" s="54"/>
      <c r="C44" s="40"/>
      <c r="D44" s="40"/>
      <c r="E44" s="40"/>
      <c r="F44" s="40"/>
      <c r="G44" s="40"/>
      <c r="H44" s="40"/>
      <c r="I44" s="40"/>
    </row>
    <row r="45" spans="1:9" s="43" customFormat="1">
      <c r="A45" s="54"/>
      <c r="C45" s="40"/>
      <c r="D45" s="40"/>
      <c r="E45" s="40"/>
      <c r="F45" s="40"/>
      <c r="G45" s="40"/>
      <c r="H45" s="40"/>
      <c r="I45" s="40"/>
    </row>
    <row r="46" spans="1:9" s="43" customFormat="1">
      <c r="A46" s="54"/>
      <c r="C46" s="40"/>
      <c r="D46" s="40"/>
      <c r="E46" s="40"/>
      <c r="F46" s="40"/>
      <c r="G46" s="40"/>
      <c r="H46" s="40"/>
      <c r="I46" s="40"/>
    </row>
    <row r="47" spans="1:9" s="43" customFormat="1">
      <c r="A47" s="54"/>
      <c r="C47" s="40"/>
      <c r="D47" s="40"/>
      <c r="E47" s="40"/>
      <c r="F47" s="40"/>
      <c r="G47" s="40"/>
      <c r="H47" s="40"/>
      <c r="I47" s="40"/>
    </row>
    <row r="48" spans="1:9" s="43" customFormat="1">
      <c r="A48" s="54"/>
      <c r="C48" s="40"/>
      <c r="D48" s="40"/>
      <c r="E48" s="40"/>
      <c r="F48" s="40"/>
      <c r="G48" s="40"/>
      <c r="H48" s="40"/>
      <c r="I48" s="40"/>
    </row>
    <row r="49" spans="1:9" s="43" customFormat="1">
      <c r="A49" s="54"/>
      <c r="C49" s="40"/>
      <c r="D49" s="40"/>
      <c r="E49" s="40"/>
      <c r="F49" s="40"/>
      <c r="G49" s="40"/>
      <c r="H49" s="40"/>
      <c r="I49" s="40"/>
    </row>
    <row r="50" spans="1:9" s="43" customFormat="1">
      <c r="A50" s="54"/>
      <c r="C50" s="40"/>
      <c r="D50" s="40"/>
      <c r="E50" s="40"/>
      <c r="F50" s="40"/>
      <c r="G50" s="40"/>
      <c r="H50" s="40"/>
      <c r="I50" s="40"/>
    </row>
    <row r="51" spans="1:9" s="43" customFormat="1">
      <c r="A51" s="54"/>
      <c r="C51" s="40"/>
      <c r="D51" s="40"/>
      <c r="E51" s="40"/>
      <c r="F51" s="40"/>
      <c r="G51" s="40"/>
      <c r="H51" s="40"/>
      <c r="I51" s="40"/>
    </row>
    <row r="52" spans="1:9" s="43" customFormat="1">
      <c r="A52" s="54"/>
      <c r="C52" s="40"/>
      <c r="D52" s="40"/>
      <c r="E52" s="40"/>
      <c r="F52" s="40"/>
      <c r="G52" s="40"/>
      <c r="H52" s="40"/>
      <c r="I52" s="40"/>
    </row>
    <row r="53" spans="1:9" s="43" customFormat="1">
      <c r="A53" s="54"/>
      <c r="C53" s="40"/>
      <c r="D53" s="40"/>
      <c r="E53" s="40"/>
      <c r="F53" s="40"/>
      <c r="G53" s="40"/>
      <c r="H53" s="40"/>
      <c r="I53" s="40"/>
    </row>
    <row r="54" spans="1:9" s="43" customFormat="1">
      <c r="A54" s="54"/>
      <c r="C54" s="40"/>
      <c r="D54" s="40"/>
      <c r="E54" s="40"/>
      <c r="F54" s="40"/>
      <c r="G54" s="40"/>
      <c r="H54" s="40"/>
      <c r="I54" s="40"/>
    </row>
    <row r="55" spans="1:9" s="43" customFormat="1">
      <c r="A55" s="54"/>
      <c r="C55" s="40"/>
      <c r="D55" s="40"/>
      <c r="E55" s="40"/>
      <c r="F55" s="40"/>
      <c r="G55" s="40"/>
      <c r="H55" s="40"/>
      <c r="I55" s="40"/>
    </row>
    <row r="56" spans="1:9" s="43" customFormat="1">
      <c r="A56" s="54"/>
      <c r="C56" s="40"/>
      <c r="D56" s="40"/>
      <c r="E56" s="40"/>
      <c r="F56" s="40"/>
      <c r="G56" s="40"/>
      <c r="H56" s="40"/>
      <c r="I56" s="40"/>
    </row>
    <row r="57" spans="1:9" s="43" customFormat="1">
      <c r="A57" s="54"/>
      <c r="C57" s="40"/>
      <c r="D57" s="40"/>
      <c r="E57" s="40"/>
      <c r="F57" s="40"/>
      <c r="G57" s="40"/>
      <c r="H57" s="40"/>
      <c r="I57" s="40"/>
    </row>
    <row r="58" spans="1:9" s="43" customFormat="1">
      <c r="A58" s="54"/>
      <c r="C58" s="40"/>
      <c r="D58" s="40"/>
      <c r="E58" s="40"/>
      <c r="F58" s="40"/>
      <c r="G58" s="40"/>
      <c r="H58" s="40"/>
      <c r="I58" s="40"/>
    </row>
    <row r="59" spans="1:9" s="43" customFormat="1">
      <c r="A59" s="54"/>
      <c r="C59" s="40"/>
      <c r="D59" s="40"/>
      <c r="E59" s="40"/>
      <c r="F59" s="40"/>
      <c r="G59" s="40"/>
      <c r="H59" s="40"/>
      <c r="I59" s="40"/>
    </row>
    <row r="60" spans="1:9" s="43" customFormat="1">
      <c r="A60" s="54"/>
      <c r="C60" s="40"/>
      <c r="D60" s="40"/>
      <c r="E60" s="40"/>
      <c r="F60" s="40"/>
      <c r="G60" s="40"/>
      <c r="H60" s="40"/>
      <c r="I60" s="40"/>
    </row>
    <row r="61" spans="1:9" s="43" customFormat="1">
      <c r="A61" s="54"/>
      <c r="C61" s="40"/>
      <c r="D61" s="40"/>
      <c r="E61" s="40"/>
      <c r="F61" s="40"/>
      <c r="G61" s="40"/>
      <c r="H61" s="40"/>
      <c r="I61" s="40"/>
    </row>
    <row r="62" spans="1:9" s="43" customFormat="1">
      <c r="A62" s="54"/>
      <c r="C62" s="40"/>
      <c r="D62" s="40"/>
      <c r="E62" s="40"/>
      <c r="F62" s="40"/>
      <c r="G62" s="40"/>
      <c r="H62" s="40"/>
      <c r="I62" s="40"/>
    </row>
    <row r="63" spans="1:9" s="43" customFormat="1">
      <c r="A63" s="54"/>
      <c r="C63" s="40"/>
      <c r="D63" s="40"/>
      <c r="E63" s="40"/>
      <c r="F63" s="40"/>
      <c r="G63" s="40"/>
      <c r="H63" s="40"/>
      <c r="I63" s="40"/>
    </row>
    <row r="64" spans="1:9" s="43" customFormat="1">
      <c r="A64" s="54"/>
      <c r="C64" s="40"/>
      <c r="D64" s="40"/>
      <c r="E64" s="40"/>
      <c r="F64" s="40"/>
      <c r="G64" s="40"/>
      <c r="H64" s="40"/>
      <c r="I64" s="40"/>
    </row>
    <row r="65" spans="1:9" s="43" customFormat="1">
      <c r="A65" s="54"/>
      <c r="C65" s="40"/>
      <c r="D65" s="40"/>
      <c r="E65" s="40"/>
      <c r="F65" s="40"/>
      <c r="G65" s="40"/>
      <c r="H65" s="40"/>
      <c r="I65" s="40"/>
    </row>
    <row r="66" spans="1:9" s="43" customFormat="1">
      <c r="A66" s="54"/>
      <c r="C66" s="40"/>
      <c r="D66" s="40"/>
      <c r="E66" s="40"/>
      <c r="F66" s="40"/>
      <c r="G66" s="40"/>
      <c r="H66" s="40"/>
      <c r="I66" s="40"/>
    </row>
    <row r="67" spans="1:9" s="43" customFormat="1">
      <c r="A67" s="54"/>
      <c r="C67" s="40"/>
      <c r="D67" s="40"/>
      <c r="E67" s="40"/>
      <c r="F67" s="40"/>
      <c r="G67" s="40"/>
      <c r="H67" s="40"/>
      <c r="I67" s="40"/>
    </row>
    <row r="68" spans="1:9" s="43" customFormat="1">
      <c r="A68" s="54"/>
      <c r="C68" s="40"/>
      <c r="D68" s="40"/>
      <c r="E68" s="40"/>
      <c r="F68" s="40"/>
      <c r="G68" s="40"/>
      <c r="H68" s="40"/>
      <c r="I68" s="40"/>
    </row>
    <row r="69" spans="1:9" s="43" customFormat="1">
      <c r="A69" s="54"/>
      <c r="C69" s="40"/>
      <c r="D69" s="40"/>
      <c r="E69" s="40"/>
      <c r="F69" s="40"/>
      <c r="G69" s="40"/>
      <c r="H69" s="40"/>
      <c r="I69" s="40"/>
    </row>
    <row r="70" spans="1:9" s="43" customFormat="1">
      <c r="A70" s="54"/>
      <c r="C70" s="40"/>
      <c r="D70" s="40"/>
      <c r="E70" s="40"/>
      <c r="F70" s="40"/>
      <c r="G70" s="40"/>
      <c r="H70" s="40"/>
      <c r="I70" s="40"/>
    </row>
    <row r="71" spans="1:9" s="43" customFormat="1">
      <c r="A71" s="54"/>
      <c r="C71" s="40"/>
      <c r="D71" s="40"/>
      <c r="E71" s="40"/>
      <c r="F71" s="40"/>
      <c r="G71" s="40"/>
      <c r="H71" s="40"/>
      <c r="I71" s="40"/>
    </row>
    <row r="72" spans="1:9" s="43" customFormat="1">
      <c r="A72" s="54"/>
      <c r="C72" s="40"/>
      <c r="D72" s="40"/>
      <c r="E72" s="40"/>
      <c r="F72" s="40"/>
      <c r="G72" s="40"/>
      <c r="H72" s="40"/>
      <c r="I72" s="40"/>
    </row>
    <row r="73" spans="1:9" s="43" customFormat="1">
      <c r="A73" s="54"/>
      <c r="C73" s="40"/>
      <c r="D73" s="40"/>
      <c r="E73" s="40"/>
      <c r="F73" s="40"/>
      <c r="G73" s="40"/>
      <c r="H73" s="40"/>
      <c r="I73" s="40"/>
    </row>
    <row r="74" spans="1:9" s="43" customFormat="1">
      <c r="A74" s="54"/>
      <c r="C74" s="40"/>
      <c r="D74" s="40"/>
      <c r="E74" s="40"/>
      <c r="F74" s="40"/>
      <c r="G74" s="40"/>
      <c r="H74" s="40"/>
      <c r="I74" s="40"/>
    </row>
    <row r="75" spans="1:9" s="43" customFormat="1">
      <c r="A75" s="54"/>
      <c r="C75" s="40"/>
      <c r="D75" s="40"/>
      <c r="E75" s="40"/>
      <c r="F75" s="40"/>
      <c r="G75" s="40"/>
      <c r="H75" s="40"/>
      <c r="I75" s="40"/>
    </row>
    <row r="76" spans="1:9" s="43" customFormat="1">
      <c r="A76" s="54"/>
      <c r="C76" s="40"/>
      <c r="D76" s="40"/>
      <c r="E76" s="40"/>
      <c r="F76" s="40"/>
      <c r="G76" s="40"/>
      <c r="H76" s="40"/>
      <c r="I76" s="40"/>
    </row>
    <row r="77" spans="1:9" s="43" customFormat="1">
      <c r="A77" s="54"/>
      <c r="C77" s="40"/>
      <c r="D77" s="40"/>
      <c r="E77" s="40"/>
      <c r="F77" s="40"/>
      <c r="G77" s="40"/>
      <c r="H77" s="40"/>
      <c r="I77" s="40"/>
    </row>
    <row r="78" spans="1:9" s="43" customFormat="1">
      <c r="A78" s="54"/>
      <c r="C78" s="40"/>
      <c r="D78" s="40"/>
      <c r="E78" s="40"/>
      <c r="F78" s="40"/>
      <c r="G78" s="40"/>
      <c r="H78" s="40"/>
      <c r="I78" s="40"/>
    </row>
    <row r="79" spans="1:9" s="43" customFormat="1">
      <c r="A79" s="54"/>
      <c r="C79" s="40"/>
      <c r="D79" s="40"/>
      <c r="E79" s="40"/>
      <c r="F79" s="40"/>
      <c r="G79" s="40"/>
      <c r="H79" s="40"/>
      <c r="I79" s="40"/>
    </row>
    <row r="80" spans="1:9" s="43" customFormat="1">
      <c r="A80" s="54"/>
      <c r="C80" s="40"/>
      <c r="D80" s="40"/>
      <c r="E80" s="40"/>
      <c r="F80" s="40"/>
      <c r="G80" s="40"/>
      <c r="H80" s="40"/>
      <c r="I80" s="40"/>
    </row>
    <row r="81" spans="1:9" s="43" customFormat="1">
      <c r="A81" s="54"/>
      <c r="C81" s="40"/>
      <c r="D81" s="40"/>
      <c r="E81" s="40"/>
      <c r="F81" s="40"/>
      <c r="G81" s="40"/>
      <c r="H81" s="40"/>
      <c r="I81" s="40"/>
    </row>
    <row r="82" spans="1:9" s="43" customFormat="1">
      <c r="A82" s="54"/>
      <c r="C82" s="40"/>
      <c r="D82" s="40"/>
      <c r="E82" s="40"/>
      <c r="F82" s="40"/>
      <c r="G82" s="40"/>
      <c r="H82" s="40"/>
      <c r="I82" s="40"/>
    </row>
    <row r="83" spans="1:9" s="43" customFormat="1">
      <c r="A83" s="54"/>
      <c r="C83" s="40"/>
      <c r="D83" s="40"/>
      <c r="E83" s="40"/>
      <c r="F83" s="40"/>
      <c r="G83" s="40"/>
      <c r="H83" s="40"/>
      <c r="I83" s="40"/>
    </row>
    <row r="84" spans="1:9" s="43" customFormat="1">
      <c r="A84" s="54"/>
      <c r="C84" s="40"/>
      <c r="D84" s="40"/>
      <c r="E84" s="40"/>
      <c r="F84" s="40"/>
      <c r="G84" s="40"/>
      <c r="H84" s="40"/>
      <c r="I84" s="40"/>
    </row>
    <row r="85" spans="1:9" s="43" customFormat="1">
      <c r="A85" s="54"/>
      <c r="C85" s="40"/>
      <c r="D85" s="40"/>
      <c r="E85" s="40"/>
      <c r="F85" s="40"/>
      <c r="G85" s="40"/>
      <c r="H85" s="40"/>
      <c r="I85" s="40"/>
    </row>
    <row r="86" spans="1:9" s="43" customFormat="1">
      <c r="A86" s="54"/>
      <c r="C86" s="40"/>
      <c r="D86" s="40"/>
      <c r="E86" s="40"/>
      <c r="F86" s="40"/>
      <c r="G86" s="40"/>
      <c r="H86" s="40"/>
      <c r="I86" s="40"/>
    </row>
    <row r="87" spans="1:9" s="43" customFormat="1">
      <c r="A87" s="54"/>
      <c r="C87" s="40"/>
      <c r="D87" s="40"/>
      <c r="E87" s="40"/>
      <c r="F87" s="40"/>
      <c r="G87" s="40"/>
      <c r="H87" s="40"/>
      <c r="I87" s="40"/>
    </row>
    <row r="88" spans="1:9" s="43" customFormat="1">
      <c r="A88" s="54"/>
      <c r="C88" s="40"/>
      <c r="D88" s="40"/>
      <c r="E88" s="40"/>
      <c r="F88" s="40"/>
      <c r="G88" s="40"/>
      <c r="H88" s="40"/>
      <c r="I88" s="40"/>
    </row>
    <row r="89" spans="1:9" s="43" customFormat="1">
      <c r="A89" s="54"/>
      <c r="C89" s="40"/>
      <c r="D89" s="40"/>
      <c r="E89" s="40"/>
      <c r="F89" s="40"/>
      <c r="G89" s="40"/>
      <c r="H89" s="40"/>
      <c r="I89" s="40"/>
    </row>
    <row r="90" spans="1:9" s="43" customFormat="1">
      <c r="A90" s="54"/>
      <c r="C90" s="40"/>
      <c r="D90" s="40"/>
      <c r="E90" s="40"/>
      <c r="F90" s="40"/>
      <c r="G90" s="40"/>
      <c r="H90" s="40"/>
      <c r="I90" s="40"/>
    </row>
    <row r="91" spans="1:9" s="43" customFormat="1">
      <c r="A91" s="54"/>
      <c r="C91" s="40"/>
      <c r="D91" s="40"/>
      <c r="E91" s="40"/>
      <c r="F91" s="40"/>
      <c r="G91" s="40"/>
      <c r="H91" s="40"/>
      <c r="I91" s="40"/>
    </row>
    <row r="92" spans="1:9" s="43" customFormat="1">
      <c r="A92" s="54"/>
      <c r="C92" s="40"/>
      <c r="D92" s="40"/>
      <c r="E92" s="40"/>
      <c r="F92" s="40"/>
      <c r="G92" s="40"/>
      <c r="H92" s="40"/>
      <c r="I92" s="40"/>
    </row>
    <row r="93" spans="1:9" s="43" customFormat="1">
      <c r="A93" s="54"/>
      <c r="C93" s="40"/>
      <c r="D93" s="40"/>
      <c r="E93" s="40"/>
      <c r="F93" s="40"/>
      <c r="G93" s="40"/>
      <c r="H93" s="40"/>
      <c r="I93" s="40"/>
    </row>
    <row r="94" spans="1:9" s="43" customFormat="1">
      <c r="A94" s="54"/>
      <c r="C94" s="40"/>
      <c r="D94" s="40"/>
      <c r="E94" s="40"/>
      <c r="F94" s="40"/>
      <c r="G94" s="40"/>
      <c r="H94" s="40"/>
      <c r="I94" s="40"/>
    </row>
    <row r="95" spans="1:9" s="43" customFormat="1">
      <c r="A95" s="54"/>
      <c r="C95" s="40"/>
      <c r="D95" s="40"/>
      <c r="E95" s="40"/>
      <c r="F95" s="40"/>
      <c r="G95" s="40"/>
      <c r="H95" s="40"/>
      <c r="I95" s="40"/>
    </row>
    <row r="96" spans="1:9" s="43" customFormat="1">
      <c r="A96" s="54"/>
      <c r="C96" s="40"/>
      <c r="D96" s="40"/>
      <c r="E96" s="40"/>
      <c r="F96" s="40"/>
      <c r="G96" s="40"/>
      <c r="H96" s="40"/>
      <c r="I96" s="40"/>
    </row>
    <row r="97" spans="1:9" s="43" customFormat="1">
      <c r="A97" s="54"/>
      <c r="C97" s="40"/>
      <c r="D97" s="40"/>
      <c r="E97" s="40"/>
      <c r="F97" s="40"/>
      <c r="G97" s="40"/>
      <c r="H97" s="40"/>
      <c r="I97" s="40"/>
    </row>
    <row r="98" spans="1:9" s="43" customFormat="1">
      <c r="A98" s="54"/>
      <c r="C98" s="40"/>
      <c r="D98" s="40"/>
      <c r="E98" s="40"/>
      <c r="F98" s="40"/>
      <c r="G98" s="40"/>
      <c r="H98" s="40"/>
      <c r="I98" s="40"/>
    </row>
    <row r="99" spans="1:9" s="43" customFormat="1">
      <c r="A99" s="54"/>
      <c r="C99" s="40"/>
      <c r="D99" s="40"/>
      <c r="E99" s="40"/>
      <c r="F99" s="40"/>
      <c r="G99" s="40"/>
      <c r="H99" s="40"/>
      <c r="I99" s="40"/>
    </row>
    <row r="100" spans="1:9" s="43" customFormat="1">
      <c r="A100" s="54"/>
      <c r="C100" s="40"/>
      <c r="D100" s="40"/>
      <c r="E100" s="40"/>
      <c r="F100" s="40"/>
      <c r="G100" s="40"/>
      <c r="H100" s="40"/>
      <c r="I100" s="40"/>
    </row>
    <row r="101" spans="1:9" s="43" customFormat="1">
      <c r="A101" s="54"/>
      <c r="C101" s="40"/>
      <c r="D101" s="40"/>
      <c r="E101" s="40"/>
      <c r="F101" s="40"/>
      <c r="G101" s="40"/>
      <c r="H101" s="40"/>
      <c r="I101" s="40"/>
    </row>
    <row r="102" spans="1:9" s="43" customFormat="1">
      <c r="A102" s="54"/>
      <c r="C102" s="40"/>
      <c r="D102" s="40"/>
      <c r="E102" s="40"/>
      <c r="F102" s="40"/>
      <c r="G102" s="40"/>
      <c r="H102" s="40"/>
      <c r="I102" s="40"/>
    </row>
    <row r="103" spans="1:9" s="43" customFormat="1">
      <c r="A103" s="54"/>
      <c r="C103" s="40"/>
      <c r="D103" s="40"/>
      <c r="E103" s="40"/>
      <c r="F103" s="40"/>
      <c r="G103" s="40"/>
      <c r="H103" s="40"/>
      <c r="I103" s="40"/>
    </row>
    <row r="104" spans="1:9" s="43" customFormat="1">
      <c r="A104" s="54"/>
      <c r="C104" s="40"/>
      <c r="D104" s="40"/>
      <c r="E104" s="40"/>
      <c r="F104" s="40"/>
      <c r="G104" s="40"/>
      <c r="H104" s="40"/>
      <c r="I104" s="40"/>
    </row>
    <row r="105" spans="1:9" s="43" customFormat="1">
      <c r="A105" s="54"/>
      <c r="C105" s="40"/>
      <c r="D105" s="40"/>
      <c r="E105" s="40"/>
      <c r="F105" s="40"/>
      <c r="G105" s="40"/>
      <c r="H105" s="40"/>
      <c r="I105" s="40"/>
    </row>
    <row r="106" spans="1:9" s="43" customFormat="1">
      <c r="A106" s="54"/>
      <c r="C106" s="40"/>
      <c r="D106" s="40"/>
      <c r="E106" s="40"/>
      <c r="F106" s="40"/>
      <c r="G106" s="40"/>
      <c r="H106" s="40"/>
      <c r="I106" s="40"/>
    </row>
    <row r="107" spans="1:9" s="43" customFormat="1">
      <c r="A107" s="54"/>
      <c r="C107" s="40"/>
      <c r="D107" s="40"/>
      <c r="E107" s="40"/>
      <c r="F107" s="40"/>
      <c r="G107" s="40"/>
      <c r="H107" s="40"/>
      <c r="I107" s="40"/>
    </row>
    <row r="108" spans="1:9" s="43" customFormat="1">
      <c r="A108" s="54"/>
      <c r="C108" s="40"/>
      <c r="D108" s="40"/>
      <c r="E108" s="40"/>
      <c r="F108" s="40"/>
      <c r="G108" s="40"/>
      <c r="H108" s="40"/>
      <c r="I108" s="40"/>
    </row>
    <row r="109" spans="1:9" s="43" customFormat="1">
      <c r="A109" s="54"/>
      <c r="C109" s="40"/>
      <c r="D109" s="40"/>
      <c r="E109" s="40"/>
      <c r="F109" s="40"/>
      <c r="G109" s="40"/>
      <c r="H109" s="40"/>
      <c r="I109" s="40"/>
    </row>
    <row r="110" spans="1:9" s="43" customFormat="1">
      <c r="A110" s="54"/>
      <c r="C110" s="40"/>
      <c r="D110" s="40"/>
      <c r="E110" s="40"/>
      <c r="F110" s="40"/>
      <c r="G110" s="40"/>
      <c r="H110" s="40"/>
      <c r="I110" s="40"/>
    </row>
    <row r="111" spans="1:9" s="43" customFormat="1">
      <c r="A111" s="54"/>
      <c r="C111" s="40"/>
      <c r="D111" s="40"/>
      <c r="E111" s="40"/>
      <c r="F111" s="40"/>
      <c r="G111" s="40"/>
      <c r="H111" s="40"/>
      <c r="I111" s="40"/>
    </row>
    <row r="112" spans="1:9" s="43" customFormat="1">
      <c r="A112" s="54"/>
      <c r="C112" s="40"/>
      <c r="D112" s="40"/>
      <c r="E112" s="40"/>
      <c r="F112" s="40"/>
      <c r="G112" s="40"/>
      <c r="H112" s="40"/>
      <c r="I112" s="40"/>
    </row>
    <row r="113" spans="1:9" s="43" customFormat="1">
      <c r="A113" s="54"/>
      <c r="C113" s="40"/>
      <c r="D113" s="40"/>
      <c r="E113" s="40"/>
      <c r="F113" s="40"/>
      <c r="G113" s="40"/>
      <c r="H113" s="40"/>
      <c r="I113" s="40"/>
    </row>
    <row r="114" spans="1:9" s="43" customFormat="1">
      <c r="A114" s="54"/>
      <c r="C114" s="40"/>
      <c r="D114" s="40"/>
      <c r="E114" s="40"/>
      <c r="F114" s="40"/>
      <c r="G114" s="40"/>
      <c r="H114" s="40"/>
      <c r="I114" s="40"/>
    </row>
    <row r="115" spans="1:9" s="43" customFormat="1">
      <c r="A115" s="54"/>
      <c r="C115" s="40"/>
      <c r="D115" s="40"/>
      <c r="E115" s="40"/>
      <c r="F115" s="40"/>
      <c r="G115" s="40"/>
      <c r="H115" s="40"/>
      <c r="I115" s="40"/>
    </row>
    <row r="116" spans="1:9" s="43" customFormat="1">
      <c r="A116" s="54"/>
      <c r="C116" s="40"/>
      <c r="D116" s="40"/>
      <c r="E116" s="40"/>
      <c r="F116" s="40"/>
      <c r="G116" s="40"/>
      <c r="H116" s="40"/>
      <c r="I116" s="40"/>
    </row>
    <row r="117" spans="1:9" s="43" customFormat="1">
      <c r="A117" s="54"/>
      <c r="C117" s="40"/>
      <c r="D117" s="40"/>
      <c r="E117" s="40"/>
      <c r="F117" s="40"/>
      <c r="G117" s="40"/>
      <c r="H117" s="40"/>
      <c r="I117" s="40"/>
    </row>
    <row r="118" spans="1:9" s="43" customFormat="1">
      <c r="A118" s="54"/>
      <c r="C118" s="40"/>
      <c r="D118" s="40"/>
      <c r="E118" s="40"/>
      <c r="F118" s="40"/>
      <c r="G118" s="40"/>
      <c r="H118" s="40"/>
      <c r="I118" s="40"/>
    </row>
    <row r="119" spans="1:9" s="43" customFormat="1">
      <c r="A119" s="54"/>
      <c r="C119" s="40"/>
      <c r="D119" s="40"/>
      <c r="E119" s="40"/>
      <c r="F119" s="40"/>
      <c r="G119" s="40"/>
      <c r="H119" s="40"/>
      <c r="I119" s="40"/>
    </row>
    <row r="120" spans="1:9" s="43" customFormat="1">
      <c r="A120" s="54"/>
      <c r="C120" s="40"/>
      <c r="D120" s="40"/>
      <c r="E120" s="40"/>
      <c r="F120" s="40"/>
      <c r="G120" s="40"/>
      <c r="H120" s="40"/>
      <c r="I120" s="40"/>
    </row>
    <row r="121" spans="1:9" s="43" customFormat="1">
      <c r="A121" s="54"/>
      <c r="C121" s="40"/>
      <c r="D121" s="40"/>
      <c r="E121" s="40"/>
      <c r="F121" s="40"/>
      <c r="G121" s="40"/>
      <c r="H121" s="40"/>
      <c r="I121" s="40"/>
    </row>
    <row r="122" spans="1:9" s="43" customFormat="1">
      <c r="A122" s="54"/>
      <c r="C122" s="40"/>
      <c r="D122" s="40"/>
      <c r="E122" s="40"/>
      <c r="F122" s="40"/>
      <c r="G122" s="40"/>
      <c r="H122" s="40"/>
      <c r="I122" s="40"/>
    </row>
    <row r="123" spans="1:9" s="43" customFormat="1">
      <c r="A123" s="54"/>
      <c r="C123" s="40"/>
      <c r="D123" s="40"/>
      <c r="E123" s="40"/>
      <c r="F123" s="40"/>
      <c r="G123" s="40"/>
      <c r="H123" s="40"/>
      <c r="I123" s="40"/>
    </row>
    <row r="124" spans="1:9" s="43" customFormat="1">
      <c r="A124" s="54"/>
      <c r="C124" s="40"/>
      <c r="D124" s="40"/>
      <c r="E124" s="40"/>
      <c r="F124" s="40"/>
      <c r="G124" s="40"/>
      <c r="H124" s="40"/>
      <c r="I124" s="40"/>
    </row>
    <row r="125" spans="1:9" s="43" customFormat="1">
      <c r="A125" s="54"/>
      <c r="C125" s="40"/>
      <c r="D125" s="40"/>
      <c r="E125" s="40"/>
      <c r="F125" s="40"/>
      <c r="G125" s="40"/>
      <c r="H125" s="40"/>
      <c r="I125" s="40"/>
    </row>
    <row r="126" spans="1:9" s="43" customFormat="1">
      <c r="A126" s="54"/>
      <c r="C126" s="40"/>
      <c r="D126" s="40"/>
      <c r="E126" s="40"/>
      <c r="F126" s="40"/>
      <c r="G126" s="40"/>
      <c r="H126" s="40"/>
      <c r="I126" s="40"/>
    </row>
    <row r="127" spans="1:9" s="43" customFormat="1">
      <c r="A127" s="54"/>
      <c r="C127" s="40"/>
      <c r="D127" s="40"/>
      <c r="E127" s="40"/>
      <c r="F127" s="40"/>
      <c r="G127" s="40"/>
      <c r="H127" s="40"/>
      <c r="I127" s="40"/>
    </row>
    <row r="128" spans="1:9" s="43" customFormat="1">
      <c r="A128" s="54"/>
      <c r="C128" s="40"/>
      <c r="D128" s="40"/>
      <c r="E128" s="40"/>
      <c r="F128" s="40"/>
      <c r="G128" s="40"/>
      <c r="H128" s="40"/>
      <c r="I128" s="40"/>
    </row>
    <row r="129" spans="1:9" s="43" customFormat="1">
      <c r="A129" s="54"/>
      <c r="C129" s="40"/>
      <c r="D129" s="40"/>
      <c r="E129" s="40"/>
      <c r="F129" s="40"/>
      <c r="G129" s="40"/>
      <c r="H129" s="40"/>
      <c r="I129" s="40"/>
    </row>
    <row r="130" spans="1:9" s="43" customFormat="1">
      <c r="A130" s="54"/>
      <c r="C130" s="40"/>
      <c r="D130" s="40"/>
      <c r="E130" s="40"/>
      <c r="F130" s="40"/>
      <c r="G130" s="40"/>
      <c r="H130" s="40"/>
      <c r="I130" s="40"/>
    </row>
    <row r="131" spans="1:9" s="43" customFormat="1">
      <c r="A131" s="54"/>
      <c r="C131" s="40"/>
      <c r="D131" s="40"/>
      <c r="E131" s="40"/>
      <c r="F131" s="40"/>
      <c r="G131" s="40"/>
      <c r="H131" s="40"/>
      <c r="I131" s="40"/>
    </row>
    <row r="132" spans="1:9" s="43" customFormat="1">
      <c r="A132" s="54"/>
      <c r="C132" s="40"/>
      <c r="D132" s="40"/>
      <c r="E132" s="40"/>
      <c r="F132" s="40"/>
      <c r="G132" s="40"/>
      <c r="H132" s="40"/>
      <c r="I132" s="40"/>
    </row>
    <row r="133" spans="1:9" s="43" customFormat="1">
      <c r="A133" s="54"/>
      <c r="C133" s="40"/>
      <c r="D133" s="40"/>
      <c r="E133" s="40"/>
      <c r="F133" s="40"/>
      <c r="G133" s="40"/>
      <c r="H133" s="40"/>
      <c r="I133" s="40"/>
    </row>
    <row r="134" spans="1:9" s="43" customFormat="1">
      <c r="A134" s="54"/>
      <c r="C134" s="40"/>
      <c r="D134" s="40"/>
      <c r="E134" s="40"/>
      <c r="F134" s="40"/>
      <c r="G134" s="40"/>
      <c r="H134" s="40"/>
      <c r="I134" s="40"/>
    </row>
    <row r="135" spans="1:9" s="43" customFormat="1">
      <c r="A135" s="54"/>
      <c r="C135" s="40"/>
      <c r="D135" s="40"/>
      <c r="E135" s="40"/>
      <c r="F135" s="40"/>
      <c r="G135" s="40"/>
      <c r="H135" s="40"/>
      <c r="I135" s="40"/>
    </row>
    <row r="136" spans="1:9" s="43" customFormat="1">
      <c r="A136" s="54"/>
      <c r="C136" s="40"/>
      <c r="D136" s="40"/>
      <c r="E136" s="40"/>
      <c r="F136" s="40"/>
      <c r="G136" s="40"/>
      <c r="H136" s="40"/>
      <c r="I136" s="40"/>
    </row>
    <row r="137" spans="1:9" s="43" customFormat="1">
      <c r="A137" s="54"/>
      <c r="C137" s="40"/>
      <c r="D137" s="40"/>
      <c r="E137" s="40"/>
      <c r="F137" s="40"/>
      <c r="G137" s="40"/>
      <c r="H137" s="40"/>
      <c r="I137" s="40"/>
    </row>
    <row r="138" spans="1:9" s="43" customFormat="1">
      <c r="A138" s="54"/>
      <c r="C138" s="40"/>
      <c r="D138" s="40"/>
      <c r="E138" s="40"/>
      <c r="F138" s="40"/>
      <c r="G138" s="40"/>
      <c r="H138" s="40"/>
      <c r="I138" s="40"/>
    </row>
    <row r="139" spans="1:9" s="43" customFormat="1">
      <c r="A139" s="54"/>
      <c r="C139" s="40"/>
      <c r="D139" s="40"/>
      <c r="E139" s="40"/>
      <c r="F139" s="40"/>
      <c r="G139" s="40"/>
      <c r="H139" s="40"/>
      <c r="I139" s="40"/>
    </row>
    <row r="140" spans="1:9" s="43" customFormat="1">
      <c r="A140" s="54"/>
      <c r="C140" s="40"/>
      <c r="D140" s="40"/>
      <c r="E140" s="40"/>
      <c r="F140" s="40"/>
      <c r="G140" s="40"/>
      <c r="H140" s="40"/>
      <c r="I140" s="40"/>
    </row>
    <row r="141" spans="1:9" s="43" customFormat="1">
      <c r="A141" s="54"/>
      <c r="C141" s="40"/>
      <c r="D141" s="40"/>
      <c r="E141" s="40"/>
      <c r="F141" s="40"/>
      <c r="G141" s="40"/>
      <c r="H141" s="40"/>
      <c r="I141" s="40"/>
    </row>
    <row r="142" spans="1:9" s="43" customFormat="1">
      <c r="A142" s="54"/>
      <c r="C142" s="40"/>
      <c r="D142" s="40"/>
      <c r="E142" s="40"/>
      <c r="F142" s="40"/>
      <c r="G142" s="40"/>
      <c r="H142" s="40"/>
      <c r="I142" s="40"/>
    </row>
    <row r="143" spans="1:9" s="43" customFormat="1">
      <c r="A143" s="54"/>
      <c r="C143" s="40"/>
      <c r="D143" s="40"/>
      <c r="E143" s="40"/>
      <c r="F143" s="40"/>
      <c r="G143" s="40"/>
      <c r="H143" s="40"/>
      <c r="I143" s="40"/>
    </row>
    <row r="144" spans="1:9" s="43" customFormat="1">
      <c r="A144" s="54"/>
      <c r="C144" s="40"/>
      <c r="D144" s="40"/>
      <c r="E144" s="40"/>
      <c r="F144" s="40"/>
      <c r="G144" s="40"/>
      <c r="H144" s="40"/>
      <c r="I144" s="40"/>
    </row>
    <row r="145" spans="1:9" s="43" customFormat="1">
      <c r="A145" s="54"/>
      <c r="C145" s="40"/>
      <c r="D145" s="40"/>
      <c r="E145" s="40"/>
      <c r="F145" s="40"/>
      <c r="G145" s="40"/>
      <c r="H145" s="40"/>
      <c r="I145" s="40"/>
    </row>
    <row r="146" spans="1:9" s="43" customFormat="1">
      <c r="A146" s="54"/>
      <c r="C146" s="40"/>
      <c r="D146" s="40"/>
      <c r="E146" s="40"/>
      <c r="F146" s="40"/>
      <c r="G146" s="40"/>
      <c r="H146" s="40"/>
      <c r="I146" s="40"/>
    </row>
    <row r="147" spans="1:9" s="43" customFormat="1">
      <c r="A147" s="54"/>
      <c r="C147" s="40"/>
      <c r="D147" s="40"/>
      <c r="E147" s="40"/>
      <c r="F147" s="40"/>
      <c r="G147" s="40"/>
      <c r="H147" s="40"/>
      <c r="I147" s="40"/>
    </row>
    <row r="148" spans="1:9" s="43" customFormat="1">
      <c r="A148" s="54"/>
      <c r="C148" s="40"/>
      <c r="D148" s="40"/>
      <c r="E148" s="40"/>
      <c r="F148" s="40"/>
      <c r="G148" s="40"/>
      <c r="H148" s="40"/>
      <c r="I148" s="40"/>
    </row>
    <row r="149" spans="1:9" s="43" customFormat="1">
      <c r="A149" s="54"/>
      <c r="C149" s="40"/>
      <c r="D149" s="40"/>
      <c r="E149" s="40"/>
      <c r="F149" s="40"/>
      <c r="G149" s="40"/>
      <c r="H149" s="40"/>
      <c r="I149" s="40"/>
    </row>
    <row r="150" spans="1:9" s="43" customFormat="1">
      <c r="A150" s="54"/>
      <c r="C150" s="40"/>
      <c r="D150" s="40"/>
      <c r="E150" s="40"/>
      <c r="F150" s="40"/>
      <c r="G150" s="40"/>
      <c r="H150" s="40"/>
      <c r="I150" s="40"/>
    </row>
    <row r="151" spans="1:9" s="43" customFormat="1">
      <c r="A151" s="54"/>
      <c r="C151" s="40"/>
      <c r="D151" s="40"/>
      <c r="E151" s="40"/>
      <c r="F151" s="40"/>
      <c r="G151" s="40"/>
      <c r="H151" s="40"/>
      <c r="I151" s="40"/>
    </row>
    <row r="152" spans="1:9" s="43" customFormat="1">
      <c r="A152" s="54"/>
      <c r="C152" s="40"/>
      <c r="D152" s="40"/>
      <c r="E152" s="40"/>
      <c r="F152" s="40"/>
      <c r="G152" s="40"/>
      <c r="H152" s="40"/>
      <c r="I152" s="40"/>
    </row>
    <row r="153" spans="1:9" s="43" customFormat="1">
      <c r="A153" s="54"/>
      <c r="C153" s="40"/>
      <c r="D153" s="40"/>
      <c r="E153" s="40"/>
      <c r="F153" s="40"/>
      <c r="G153" s="40"/>
      <c r="H153" s="40"/>
      <c r="I153" s="40"/>
    </row>
    <row r="154" spans="1:9" s="43" customFormat="1">
      <c r="A154" s="54"/>
      <c r="C154" s="40"/>
      <c r="D154" s="40"/>
      <c r="E154" s="40"/>
      <c r="F154" s="40"/>
      <c r="G154" s="40"/>
      <c r="H154" s="40"/>
      <c r="I154" s="40"/>
    </row>
    <row r="155" spans="1:9" s="43" customFormat="1">
      <c r="A155" s="54"/>
      <c r="C155" s="40"/>
      <c r="D155" s="40"/>
      <c r="E155" s="40"/>
      <c r="F155" s="40"/>
      <c r="G155" s="40"/>
      <c r="H155" s="40"/>
      <c r="I155" s="40"/>
    </row>
    <row r="156" spans="1:9" s="43" customFormat="1">
      <c r="A156" s="54"/>
      <c r="C156" s="40"/>
      <c r="D156" s="40"/>
      <c r="E156" s="40"/>
      <c r="F156" s="40"/>
      <c r="G156" s="40"/>
      <c r="H156" s="40"/>
      <c r="I156" s="40"/>
    </row>
    <row r="157" spans="1:9" s="43" customFormat="1">
      <c r="A157" s="54"/>
      <c r="C157" s="40"/>
      <c r="D157" s="40"/>
      <c r="E157" s="40"/>
      <c r="F157" s="40"/>
      <c r="G157" s="40"/>
      <c r="H157" s="40"/>
      <c r="I157" s="40"/>
    </row>
    <row r="158" spans="1:9" s="43" customFormat="1">
      <c r="A158" s="54"/>
      <c r="C158" s="40"/>
      <c r="D158" s="40"/>
      <c r="E158" s="40"/>
      <c r="F158" s="40"/>
      <c r="G158" s="40"/>
      <c r="H158" s="40"/>
      <c r="I158" s="40"/>
    </row>
    <row r="159" spans="1:9" s="43" customFormat="1">
      <c r="A159" s="54"/>
      <c r="C159" s="40"/>
      <c r="D159" s="40"/>
      <c r="E159" s="40"/>
      <c r="F159" s="40"/>
      <c r="G159" s="40"/>
      <c r="H159" s="40"/>
      <c r="I159" s="40"/>
    </row>
    <row r="160" spans="1:9" s="43" customFormat="1">
      <c r="A160" s="54"/>
      <c r="C160" s="40"/>
      <c r="D160" s="40"/>
      <c r="E160" s="40"/>
      <c r="F160" s="40"/>
      <c r="G160" s="40"/>
      <c r="H160" s="40"/>
      <c r="I160" s="40"/>
    </row>
    <row r="161" spans="1:9" s="43" customFormat="1">
      <c r="A161" s="54"/>
      <c r="C161" s="40"/>
      <c r="D161" s="40"/>
      <c r="E161" s="40"/>
      <c r="F161" s="40"/>
      <c r="G161" s="40"/>
      <c r="H161" s="40"/>
      <c r="I161" s="40"/>
    </row>
    <row r="162" spans="1:9" s="43" customFormat="1">
      <c r="A162" s="54"/>
      <c r="C162" s="40"/>
      <c r="D162" s="40"/>
      <c r="E162" s="40"/>
      <c r="F162" s="40"/>
      <c r="G162" s="40"/>
      <c r="H162" s="40"/>
      <c r="I162" s="40"/>
    </row>
    <row r="163" spans="1:9" s="43" customFormat="1">
      <c r="A163" s="54"/>
      <c r="C163" s="40"/>
      <c r="D163" s="40"/>
      <c r="E163" s="40"/>
      <c r="F163" s="40"/>
      <c r="G163" s="40"/>
      <c r="H163" s="40"/>
      <c r="I163" s="40"/>
    </row>
    <row r="164" spans="1:9" s="43" customFormat="1">
      <c r="A164" s="54"/>
      <c r="C164" s="40"/>
      <c r="D164" s="40"/>
      <c r="E164" s="40"/>
      <c r="F164" s="40"/>
      <c r="G164" s="40"/>
      <c r="H164" s="40"/>
      <c r="I164" s="40"/>
    </row>
    <row r="165" spans="1:9" s="43" customFormat="1">
      <c r="A165" s="54"/>
      <c r="C165" s="40"/>
      <c r="D165" s="40"/>
      <c r="E165" s="40"/>
      <c r="F165" s="40"/>
      <c r="G165" s="40"/>
      <c r="H165" s="40"/>
      <c r="I165" s="40"/>
    </row>
    <row r="166" spans="1:9" s="43" customFormat="1">
      <c r="A166" s="54"/>
      <c r="C166" s="40"/>
      <c r="D166" s="40"/>
      <c r="E166" s="40"/>
      <c r="F166" s="40"/>
      <c r="G166" s="40"/>
      <c r="H166" s="40"/>
      <c r="I166" s="40"/>
    </row>
    <row r="167" spans="1:9" s="43" customFormat="1">
      <c r="A167" s="54"/>
      <c r="C167" s="40"/>
      <c r="D167" s="40"/>
      <c r="E167" s="40"/>
      <c r="F167" s="40"/>
      <c r="G167" s="40"/>
      <c r="H167" s="40"/>
      <c r="I167" s="40"/>
    </row>
    <row r="168" spans="1:9" s="43" customFormat="1">
      <c r="A168" s="54"/>
      <c r="C168" s="40"/>
      <c r="D168" s="40"/>
      <c r="E168" s="40"/>
      <c r="F168" s="40"/>
      <c r="G168" s="40"/>
      <c r="H168" s="40"/>
      <c r="I168" s="40"/>
    </row>
    <row r="169" spans="1:9" s="43" customFormat="1">
      <c r="A169" s="54"/>
      <c r="C169" s="40"/>
      <c r="D169" s="40"/>
      <c r="E169" s="40"/>
      <c r="F169" s="40"/>
      <c r="G169" s="40"/>
      <c r="H169" s="40"/>
      <c r="I169" s="40"/>
    </row>
    <row r="170" spans="1:9" s="43" customFormat="1">
      <c r="A170" s="54"/>
      <c r="C170" s="40"/>
      <c r="D170" s="40"/>
      <c r="E170" s="40"/>
      <c r="F170" s="40"/>
      <c r="G170" s="40"/>
      <c r="H170" s="40"/>
      <c r="I170" s="40"/>
    </row>
    <row r="171" spans="1:9" s="43" customFormat="1">
      <c r="A171" s="54"/>
      <c r="C171" s="40"/>
      <c r="D171" s="40"/>
      <c r="E171" s="40"/>
      <c r="F171" s="40"/>
      <c r="G171" s="40"/>
      <c r="H171" s="40"/>
      <c r="I171" s="40"/>
    </row>
    <row r="172" spans="1:9" s="43" customFormat="1">
      <c r="A172" s="54"/>
      <c r="C172" s="40"/>
      <c r="D172" s="40"/>
      <c r="E172" s="40"/>
      <c r="F172" s="40"/>
      <c r="G172" s="40"/>
      <c r="H172" s="40"/>
      <c r="I172" s="40"/>
    </row>
    <row r="173" spans="1:9" s="43" customFormat="1">
      <c r="A173" s="54"/>
      <c r="C173" s="40"/>
      <c r="D173" s="40"/>
      <c r="E173" s="40"/>
      <c r="F173" s="40"/>
      <c r="G173" s="40"/>
      <c r="H173" s="40"/>
      <c r="I173" s="40"/>
    </row>
    <row r="174" spans="1:9" s="43" customFormat="1">
      <c r="A174" s="54"/>
      <c r="C174" s="40"/>
      <c r="D174" s="40"/>
      <c r="E174" s="40"/>
      <c r="F174" s="40"/>
      <c r="G174" s="40"/>
      <c r="H174" s="40"/>
      <c r="I174" s="40"/>
    </row>
    <row r="175" spans="1:9" s="43" customFormat="1">
      <c r="A175" s="54"/>
      <c r="C175" s="40"/>
      <c r="D175" s="40"/>
      <c r="E175" s="40"/>
      <c r="F175" s="40"/>
      <c r="G175" s="40"/>
      <c r="H175" s="40"/>
      <c r="I175" s="40"/>
    </row>
    <row r="176" spans="1:9" s="43" customFormat="1">
      <c r="A176" s="54"/>
      <c r="C176" s="40"/>
      <c r="D176" s="40"/>
      <c r="E176" s="40"/>
      <c r="F176" s="40"/>
      <c r="G176" s="40"/>
      <c r="H176" s="40"/>
      <c r="I176" s="40"/>
    </row>
    <row r="177" spans="1:9" s="43" customFormat="1">
      <c r="A177" s="54"/>
      <c r="C177" s="40"/>
      <c r="D177" s="40"/>
      <c r="E177" s="40"/>
      <c r="F177" s="40"/>
      <c r="G177" s="40"/>
      <c r="H177" s="40"/>
      <c r="I177" s="40"/>
    </row>
    <row r="178" spans="1:9" s="43" customFormat="1">
      <c r="A178" s="54"/>
      <c r="C178" s="40"/>
      <c r="D178" s="40"/>
      <c r="E178" s="40"/>
      <c r="F178" s="40"/>
      <c r="G178" s="40"/>
      <c r="H178" s="40"/>
      <c r="I178" s="40"/>
    </row>
    <row r="179" spans="1:9" s="43" customFormat="1">
      <c r="A179" s="54"/>
      <c r="C179" s="40"/>
      <c r="D179" s="40"/>
      <c r="E179" s="40"/>
      <c r="F179" s="40"/>
      <c r="G179" s="40"/>
      <c r="H179" s="40"/>
      <c r="I179" s="40"/>
    </row>
    <row r="180" spans="1:9" s="43" customFormat="1">
      <c r="A180" s="54"/>
      <c r="C180" s="40"/>
      <c r="D180" s="40"/>
      <c r="E180" s="40"/>
      <c r="F180" s="40"/>
      <c r="G180" s="40"/>
      <c r="H180" s="40"/>
      <c r="I180" s="40"/>
    </row>
    <row r="181" spans="1:9" s="43" customFormat="1">
      <c r="A181" s="54"/>
      <c r="C181" s="40"/>
      <c r="D181" s="40"/>
      <c r="E181" s="40"/>
      <c r="F181" s="40"/>
      <c r="G181" s="40"/>
      <c r="H181" s="40"/>
      <c r="I181" s="40"/>
    </row>
    <row r="182" spans="1:9" s="43" customFormat="1">
      <c r="A182" s="54"/>
      <c r="C182" s="40"/>
      <c r="D182" s="40"/>
      <c r="E182" s="40"/>
      <c r="F182" s="40"/>
      <c r="G182" s="40"/>
      <c r="H182" s="40"/>
      <c r="I182" s="40"/>
    </row>
    <row r="183" spans="1:9" s="43" customFormat="1">
      <c r="A183" s="54"/>
      <c r="C183" s="40"/>
      <c r="D183" s="40"/>
      <c r="E183" s="40"/>
      <c r="F183" s="40"/>
      <c r="G183" s="40"/>
      <c r="H183" s="40"/>
      <c r="I183" s="40"/>
    </row>
    <row r="184" spans="1:9" s="43" customFormat="1">
      <c r="A184" s="54"/>
      <c r="C184" s="40"/>
      <c r="D184" s="40"/>
      <c r="E184" s="40"/>
      <c r="F184" s="40"/>
      <c r="G184" s="40"/>
      <c r="H184" s="40"/>
      <c r="I184" s="40"/>
    </row>
    <row r="185" spans="1:9" s="43" customFormat="1">
      <c r="A185" s="54"/>
      <c r="C185" s="40"/>
      <c r="D185" s="40"/>
      <c r="E185" s="40"/>
      <c r="F185" s="40"/>
      <c r="G185" s="40"/>
      <c r="H185" s="40"/>
      <c r="I185" s="40"/>
    </row>
    <row r="186" spans="1:9" s="43" customFormat="1">
      <c r="A186" s="54"/>
      <c r="C186" s="40"/>
      <c r="D186" s="40"/>
      <c r="E186" s="40"/>
      <c r="F186" s="40"/>
      <c r="G186" s="40"/>
      <c r="H186" s="40"/>
      <c r="I186" s="40"/>
    </row>
    <row r="187" spans="1:9" s="43" customFormat="1">
      <c r="A187" s="54"/>
      <c r="C187" s="40"/>
      <c r="D187" s="40"/>
      <c r="E187" s="40"/>
      <c r="F187" s="40"/>
      <c r="G187" s="40"/>
      <c r="H187" s="40"/>
      <c r="I187" s="40"/>
    </row>
    <row r="188" spans="1:9" s="43" customFormat="1">
      <c r="A188" s="54"/>
      <c r="C188" s="40"/>
      <c r="D188" s="40"/>
      <c r="E188" s="40"/>
      <c r="F188" s="40"/>
      <c r="G188" s="40"/>
      <c r="H188" s="40"/>
      <c r="I188" s="40"/>
    </row>
    <row r="189" spans="1:9" s="43" customFormat="1">
      <c r="A189" s="54"/>
      <c r="C189" s="40"/>
      <c r="D189" s="40"/>
      <c r="E189" s="40"/>
      <c r="F189" s="40"/>
      <c r="G189" s="40"/>
      <c r="H189" s="40"/>
      <c r="I189" s="40"/>
    </row>
  </sheetData>
  <mergeCells count="9">
    <mergeCell ref="A4:G4"/>
    <mergeCell ref="A6:A7"/>
    <mergeCell ref="B6:B7"/>
    <mergeCell ref="C6:G6"/>
    <mergeCell ref="E39:G39"/>
    <mergeCell ref="A9:G9"/>
    <mergeCell ref="A19:G19"/>
    <mergeCell ref="E38:G38"/>
    <mergeCell ref="B39:C39"/>
  </mergeCells>
  <phoneticPr fontId="3" type="noConversion"/>
  <pageMargins left="0.78740157480314965" right="0.39370078740157483" top="0.78740157480314965" bottom="0.78740157480314965" header="0.19685039370078741" footer="0.11811023622047245"/>
  <pageSetup paperSize="9" scale="65" fitToHeight="2" orientation="landscape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G74"/>
  <sheetViews>
    <sheetView showWhiteSpace="0" view="pageLayout" topLeftCell="A64" zoomScaleNormal="100" zoomScaleSheetLayoutView="75" workbookViewId="0">
      <selection activeCell="B75" sqref="B75"/>
    </sheetView>
  </sheetViews>
  <sheetFormatPr defaultRowHeight="18.75" outlineLevelRow="1"/>
  <cols>
    <col min="1" max="1" width="88.7109375" style="2" customWidth="1"/>
    <col min="2" max="2" width="13.7109375" style="2" customWidth="1"/>
    <col min="3" max="3" width="15.28515625" style="2" customWidth="1"/>
    <col min="4" max="4" width="15" style="2" customWidth="1"/>
    <col min="5" max="5" width="17.5703125" style="2" customWidth="1"/>
    <col min="6" max="7" width="16" style="2" customWidth="1"/>
    <col min="8" max="16384" width="9.140625" style="2"/>
  </cols>
  <sheetData>
    <row r="4" spans="1:7">
      <c r="A4" s="207" t="s">
        <v>112</v>
      </c>
      <c r="B4" s="207"/>
      <c r="C4" s="207"/>
      <c r="D4" s="207"/>
      <c r="E4" s="207"/>
      <c r="F4" s="207"/>
      <c r="G4" s="207"/>
    </row>
    <row r="5" spans="1:7" outlineLevel="1">
      <c r="A5" s="23"/>
      <c r="B5" s="23"/>
      <c r="C5" s="23"/>
      <c r="D5" s="23"/>
      <c r="E5" s="23"/>
      <c r="F5" s="23"/>
      <c r="G5" s="23"/>
    </row>
    <row r="6" spans="1:7" ht="30.75" customHeight="1">
      <c r="A6" s="221" t="s">
        <v>180</v>
      </c>
      <c r="B6" s="223" t="s">
        <v>0</v>
      </c>
      <c r="C6" s="202" t="s">
        <v>253</v>
      </c>
      <c r="D6" s="203"/>
      <c r="E6" s="203"/>
      <c r="F6" s="203"/>
      <c r="G6" s="215"/>
    </row>
    <row r="7" spans="1:7" ht="92.25" customHeight="1">
      <c r="A7" s="222"/>
      <c r="B7" s="223"/>
      <c r="C7" s="16" t="s">
        <v>254</v>
      </c>
      <c r="D7" s="16" t="s">
        <v>255</v>
      </c>
      <c r="E7" s="16" t="s">
        <v>256</v>
      </c>
      <c r="F7" s="16" t="s">
        <v>257</v>
      </c>
      <c r="G7" s="16" t="s">
        <v>258</v>
      </c>
    </row>
    <row r="8" spans="1:7" ht="18" customHeight="1">
      <c r="A8" s="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52" customFormat="1" ht="20.100000000000001" customHeight="1">
      <c r="A9" s="219" t="s">
        <v>116</v>
      </c>
      <c r="B9" s="219"/>
      <c r="C9" s="219"/>
      <c r="D9" s="219"/>
      <c r="E9" s="219"/>
      <c r="F9" s="219"/>
      <c r="G9" s="219"/>
    </row>
    <row r="10" spans="1:7" ht="20.100000000000001" customHeight="1">
      <c r="A10" s="41" t="s">
        <v>130</v>
      </c>
      <c r="B10" s="9">
        <v>1200</v>
      </c>
      <c r="C10" s="81"/>
      <c r="D10" s="81"/>
      <c r="E10" s="81"/>
      <c r="F10" s="81"/>
      <c r="G10" s="81"/>
    </row>
    <row r="11" spans="1:7" ht="20.100000000000001" customHeight="1">
      <c r="A11" s="41" t="s">
        <v>131</v>
      </c>
      <c r="B11" s="17"/>
      <c r="C11" s="81"/>
      <c r="D11" s="81"/>
      <c r="E11" s="81"/>
      <c r="F11" s="81"/>
      <c r="G11" s="81"/>
    </row>
    <row r="12" spans="1:7" ht="20.100000000000001" customHeight="1">
      <c r="A12" s="41" t="s">
        <v>134</v>
      </c>
      <c r="B12" s="6">
        <v>3000</v>
      </c>
      <c r="C12" s="81"/>
      <c r="D12" s="81"/>
      <c r="E12" s="81"/>
      <c r="F12" s="81"/>
      <c r="G12" s="81"/>
    </row>
    <row r="13" spans="1:7" ht="20.100000000000001" customHeight="1">
      <c r="A13" s="41" t="s">
        <v>135</v>
      </c>
      <c r="B13" s="6">
        <v>3010</v>
      </c>
      <c r="C13" s="81"/>
      <c r="D13" s="81"/>
      <c r="E13" s="81"/>
      <c r="F13" s="81"/>
      <c r="G13" s="81"/>
    </row>
    <row r="14" spans="1:7" ht="20.100000000000001" customHeight="1">
      <c r="A14" s="41" t="s">
        <v>136</v>
      </c>
      <c r="B14" s="6">
        <v>3020</v>
      </c>
      <c r="C14" s="81"/>
      <c r="D14" s="81"/>
      <c r="E14" s="81"/>
      <c r="F14" s="81"/>
      <c r="G14" s="81"/>
    </row>
    <row r="15" spans="1:7" ht="42.75" customHeight="1">
      <c r="A15" s="41" t="s">
        <v>137</v>
      </c>
      <c r="B15" s="6">
        <v>3030</v>
      </c>
      <c r="C15" s="81"/>
      <c r="D15" s="81"/>
      <c r="E15" s="81"/>
      <c r="F15" s="81"/>
      <c r="G15" s="81"/>
    </row>
    <row r="16" spans="1:7" ht="42.75" customHeight="1">
      <c r="A16" s="51" t="s">
        <v>172</v>
      </c>
      <c r="B16" s="6">
        <v>3040</v>
      </c>
      <c r="C16" s="81"/>
      <c r="D16" s="81"/>
      <c r="E16" s="81"/>
      <c r="F16" s="81"/>
      <c r="G16" s="81"/>
    </row>
    <row r="17" spans="1:7" ht="20.100000000000001" customHeight="1">
      <c r="A17" s="41" t="s">
        <v>138</v>
      </c>
      <c r="B17" s="6">
        <v>3050</v>
      </c>
      <c r="C17" s="81"/>
      <c r="D17" s="81"/>
      <c r="E17" s="81"/>
      <c r="F17" s="81"/>
      <c r="G17" s="81"/>
    </row>
    <row r="18" spans="1:7" ht="20.100000000000001" customHeight="1">
      <c r="A18" s="41" t="s">
        <v>139</v>
      </c>
      <c r="B18" s="6">
        <v>3060</v>
      </c>
      <c r="C18" s="81"/>
      <c r="D18" s="81"/>
      <c r="E18" s="81"/>
      <c r="F18" s="81"/>
      <c r="G18" s="81"/>
    </row>
    <row r="19" spans="1:7" ht="20.100000000000001" customHeight="1">
      <c r="A19" s="51" t="s">
        <v>132</v>
      </c>
      <c r="B19" s="6">
        <v>3070</v>
      </c>
      <c r="C19" s="81"/>
      <c r="D19" s="81"/>
      <c r="E19" s="81"/>
      <c r="F19" s="81"/>
      <c r="G19" s="81"/>
    </row>
    <row r="20" spans="1:7" ht="20.100000000000001" customHeight="1">
      <c r="A20" s="41" t="s">
        <v>133</v>
      </c>
      <c r="B20" s="6">
        <v>3080</v>
      </c>
      <c r="C20" s="81"/>
      <c r="D20" s="81"/>
      <c r="E20" s="81"/>
      <c r="F20" s="81"/>
      <c r="G20" s="81"/>
    </row>
    <row r="21" spans="1:7" ht="20.100000000000001" customHeight="1">
      <c r="A21" s="10" t="s">
        <v>115</v>
      </c>
      <c r="B21" s="6">
        <v>3090</v>
      </c>
      <c r="C21" s="81"/>
      <c r="D21" s="81"/>
      <c r="E21" s="81"/>
      <c r="F21" s="81"/>
      <c r="G21" s="81"/>
    </row>
    <row r="22" spans="1:7" ht="20.100000000000001" customHeight="1">
      <c r="A22" s="219" t="s">
        <v>117</v>
      </c>
      <c r="B22" s="219"/>
      <c r="C22" s="219"/>
      <c r="D22" s="219"/>
      <c r="E22" s="219"/>
      <c r="F22" s="219"/>
      <c r="G22" s="219"/>
    </row>
    <row r="23" spans="1:7" ht="20.100000000000001" customHeight="1">
      <c r="A23" s="51" t="s">
        <v>184</v>
      </c>
      <c r="B23" s="9"/>
      <c r="C23" s="13"/>
      <c r="D23" s="13"/>
      <c r="E23" s="13"/>
      <c r="F23" s="13"/>
      <c r="G23" s="13"/>
    </row>
    <row r="24" spans="1:7" ht="20.100000000000001" customHeight="1">
      <c r="A24" s="8" t="s">
        <v>16</v>
      </c>
      <c r="B24" s="9">
        <v>3200</v>
      </c>
      <c r="C24" s="13"/>
      <c r="D24" s="13"/>
      <c r="E24" s="13"/>
      <c r="F24" s="13"/>
      <c r="G24" s="13"/>
    </row>
    <row r="25" spans="1:7" ht="20.100000000000001" customHeight="1">
      <c r="A25" s="8" t="s">
        <v>17</v>
      </c>
      <c r="B25" s="9">
        <v>3210</v>
      </c>
      <c r="C25" s="13"/>
      <c r="D25" s="13"/>
      <c r="E25" s="13"/>
      <c r="F25" s="13"/>
      <c r="G25" s="13"/>
    </row>
    <row r="26" spans="1:7" ht="20.100000000000001" customHeight="1">
      <c r="A26" s="8" t="s">
        <v>36</v>
      </c>
      <c r="B26" s="9">
        <v>3220</v>
      </c>
      <c r="C26" s="13"/>
      <c r="D26" s="13"/>
      <c r="E26" s="13"/>
      <c r="F26" s="13"/>
      <c r="G26" s="13"/>
    </row>
    <row r="27" spans="1:7" ht="20.100000000000001" customHeight="1">
      <c r="A27" s="41" t="s">
        <v>121</v>
      </c>
      <c r="B27" s="9"/>
      <c r="C27" s="13"/>
      <c r="D27" s="13"/>
      <c r="E27" s="13"/>
      <c r="F27" s="13"/>
      <c r="G27" s="13"/>
    </row>
    <row r="28" spans="1:7" ht="20.100000000000001" customHeight="1">
      <c r="A28" s="8" t="s">
        <v>122</v>
      </c>
      <c r="B28" s="9">
        <v>3230</v>
      </c>
      <c r="C28" s="13"/>
      <c r="D28" s="13"/>
      <c r="E28" s="13"/>
      <c r="F28" s="13"/>
      <c r="G28" s="13"/>
    </row>
    <row r="29" spans="1:7" ht="20.100000000000001" customHeight="1">
      <c r="A29" s="8" t="s">
        <v>123</v>
      </c>
      <c r="B29" s="9">
        <v>3240</v>
      </c>
      <c r="C29" s="13"/>
      <c r="D29" s="13"/>
      <c r="E29" s="13"/>
      <c r="F29" s="13"/>
      <c r="G29" s="13"/>
    </row>
    <row r="30" spans="1:7" ht="20.100000000000001" customHeight="1">
      <c r="A30" s="41" t="s">
        <v>124</v>
      </c>
      <c r="B30" s="9">
        <v>3250</v>
      </c>
      <c r="C30" s="13"/>
      <c r="D30" s="13"/>
      <c r="E30" s="13"/>
      <c r="F30" s="13"/>
      <c r="G30" s="13"/>
    </row>
    <row r="31" spans="1:7" ht="20.100000000000001" customHeight="1">
      <c r="A31" s="8" t="s">
        <v>91</v>
      </c>
      <c r="B31" s="9">
        <v>3260</v>
      </c>
      <c r="C31" s="13"/>
      <c r="D31" s="13"/>
      <c r="E31" s="13"/>
      <c r="F31" s="13"/>
      <c r="G31" s="13"/>
    </row>
    <row r="32" spans="1:7" ht="20.100000000000001" customHeight="1">
      <c r="A32" s="51" t="s">
        <v>186</v>
      </c>
      <c r="B32" s="9"/>
      <c r="C32" s="13"/>
      <c r="D32" s="13"/>
      <c r="E32" s="13"/>
      <c r="F32" s="13"/>
      <c r="G32" s="13"/>
    </row>
    <row r="33" spans="1:7" ht="20.100000000000001" customHeight="1">
      <c r="A33" s="8" t="s">
        <v>92</v>
      </c>
      <c r="B33" s="9">
        <v>3270</v>
      </c>
      <c r="C33" s="13"/>
      <c r="D33" s="13"/>
      <c r="E33" s="13"/>
      <c r="F33" s="13"/>
      <c r="G33" s="13"/>
    </row>
    <row r="34" spans="1:7" ht="20.100000000000001" customHeight="1">
      <c r="A34" s="8" t="s">
        <v>93</v>
      </c>
      <c r="B34" s="9">
        <v>3280</v>
      </c>
      <c r="C34" s="13"/>
      <c r="D34" s="13"/>
      <c r="E34" s="13"/>
      <c r="F34" s="13"/>
      <c r="G34" s="13"/>
    </row>
    <row r="35" spans="1:7" ht="20.100000000000001" customHeight="1">
      <c r="A35" s="8" t="s">
        <v>94</v>
      </c>
      <c r="B35" s="9">
        <v>3290</v>
      </c>
      <c r="C35" s="13"/>
      <c r="D35" s="13"/>
      <c r="E35" s="13"/>
      <c r="F35" s="13"/>
      <c r="G35" s="13"/>
    </row>
    <row r="36" spans="1:7" ht="20.100000000000001" customHeight="1">
      <c r="A36" s="8" t="s">
        <v>37</v>
      </c>
      <c r="B36" s="9">
        <v>3300</v>
      </c>
      <c r="C36" s="13"/>
      <c r="D36" s="13"/>
      <c r="E36" s="13"/>
      <c r="F36" s="13"/>
      <c r="G36" s="13"/>
    </row>
    <row r="37" spans="1:7" ht="20.100000000000001" customHeight="1">
      <c r="A37" s="8" t="s">
        <v>86</v>
      </c>
      <c r="B37" s="9">
        <v>3310</v>
      </c>
      <c r="C37" s="13"/>
      <c r="D37" s="13"/>
      <c r="E37" s="13"/>
      <c r="F37" s="13"/>
      <c r="G37" s="13"/>
    </row>
    <row r="38" spans="1:7" ht="20.100000000000001" customHeight="1">
      <c r="A38" s="51" t="s">
        <v>118</v>
      </c>
      <c r="B38" s="9">
        <v>3320</v>
      </c>
      <c r="C38" s="13"/>
      <c r="D38" s="13"/>
      <c r="E38" s="13"/>
      <c r="F38" s="13"/>
      <c r="G38" s="13"/>
    </row>
    <row r="39" spans="1:7" ht="20.100000000000001" customHeight="1">
      <c r="A39" s="219" t="s">
        <v>119</v>
      </c>
      <c r="B39" s="219"/>
      <c r="C39" s="219"/>
      <c r="D39" s="219"/>
      <c r="E39" s="219"/>
      <c r="F39" s="219"/>
      <c r="G39" s="219"/>
    </row>
    <row r="40" spans="1:7" ht="20.100000000000001" customHeight="1">
      <c r="A40" s="51" t="s">
        <v>185</v>
      </c>
      <c r="B40" s="9"/>
      <c r="C40" s="81"/>
      <c r="D40" s="81"/>
      <c r="E40" s="81"/>
      <c r="F40" s="81"/>
      <c r="G40" s="81"/>
    </row>
    <row r="41" spans="1:7" ht="20.100000000000001" customHeight="1">
      <c r="A41" s="41" t="s">
        <v>125</v>
      </c>
      <c r="B41" s="9">
        <v>3400</v>
      </c>
      <c r="C41" s="81"/>
      <c r="D41" s="81"/>
      <c r="E41" s="81"/>
      <c r="F41" s="81"/>
      <c r="G41" s="81"/>
    </row>
    <row r="42" spans="1:7" ht="20.100000000000001" customHeight="1">
      <c r="A42" s="8" t="s">
        <v>68</v>
      </c>
      <c r="B42" s="4"/>
      <c r="C42" s="81"/>
      <c r="D42" s="81"/>
      <c r="E42" s="81"/>
      <c r="F42" s="81"/>
      <c r="G42" s="81"/>
    </row>
    <row r="43" spans="1:7" ht="20.100000000000001" customHeight="1">
      <c r="A43" s="8" t="s">
        <v>67</v>
      </c>
      <c r="B43" s="9">
        <v>3410</v>
      </c>
      <c r="C43" s="81"/>
      <c r="D43" s="81"/>
      <c r="E43" s="81"/>
      <c r="F43" s="81"/>
      <c r="G43" s="81"/>
    </row>
    <row r="44" spans="1:7" ht="20.100000000000001" customHeight="1">
      <c r="A44" s="8" t="s">
        <v>72</v>
      </c>
      <c r="B44" s="6">
        <v>3420</v>
      </c>
      <c r="C44" s="81"/>
      <c r="D44" s="81"/>
      <c r="E44" s="81"/>
      <c r="F44" s="81"/>
      <c r="G44" s="81"/>
    </row>
    <row r="45" spans="1:7" ht="20.100000000000001" customHeight="1">
      <c r="A45" s="8" t="s">
        <v>95</v>
      </c>
      <c r="B45" s="9">
        <v>3430</v>
      </c>
      <c r="C45" s="81"/>
      <c r="D45" s="81"/>
      <c r="E45" s="81"/>
      <c r="F45" s="81"/>
      <c r="G45" s="81"/>
    </row>
    <row r="46" spans="1:7" ht="20.100000000000001" customHeight="1">
      <c r="A46" s="8" t="s">
        <v>70</v>
      </c>
      <c r="B46" s="9"/>
      <c r="C46" s="81"/>
      <c r="D46" s="81"/>
      <c r="E46" s="81"/>
      <c r="F46" s="81"/>
      <c r="G46" s="81"/>
    </row>
    <row r="47" spans="1:7" ht="20.100000000000001" customHeight="1">
      <c r="A47" s="8" t="s">
        <v>67</v>
      </c>
      <c r="B47" s="6">
        <v>3440</v>
      </c>
      <c r="C47" s="81"/>
      <c r="D47" s="81"/>
      <c r="E47" s="81"/>
      <c r="F47" s="81"/>
      <c r="G47" s="81"/>
    </row>
    <row r="48" spans="1:7" ht="20.100000000000001" customHeight="1">
      <c r="A48" s="8" t="s">
        <v>72</v>
      </c>
      <c r="B48" s="6">
        <v>3450</v>
      </c>
      <c r="C48" s="81"/>
      <c r="D48" s="81"/>
      <c r="E48" s="81"/>
      <c r="F48" s="81"/>
      <c r="G48" s="81"/>
    </row>
    <row r="49" spans="1:7" ht="20.100000000000001" customHeight="1">
      <c r="A49" s="8" t="s">
        <v>95</v>
      </c>
      <c r="B49" s="6">
        <v>3460</v>
      </c>
      <c r="C49" s="81"/>
      <c r="D49" s="81"/>
      <c r="E49" s="81"/>
      <c r="F49" s="81"/>
      <c r="G49" s="81"/>
    </row>
    <row r="50" spans="1:7" ht="20.100000000000001" customHeight="1">
      <c r="A50" s="8" t="s">
        <v>90</v>
      </c>
      <c r="B50" s="6">
        <v>3470</v>
      </c>
      <c r="C50" s="81"/>
      <c r="D50" s="81"/>
      <c r="E50" s="81"/>
      <c r="F50" s="81"/>
      <c r="G50" s="81"/>
    </row>
    <row r="51" spans="1:7" ht="20.100000000000001" customHeight="1">
      <c r="A51" s="8" t="s">
        <v>91</v>
      </c>
      <c r="B51" s="6">
        <v>3480</v>
      </c>
      <c r="C51" s="81"/>
      <c r="D51" s="81"/>
      <c r="E51" s="81"/>
      <c r="F51" s="81"/>
      <c r="G51" s="81"/>
    </row>
    <row r="52" spans="1:7" ht="20.100000000000001" customHeight="1">
      <c r="A52" s="51" t="s">
        <v>186</v>
      </c>
      <c r="B52" s="9"/>
      <c r="C52" s="81"/>
      <c r="D52" s="81"/>
      <c r="E52" s="81"/>
      <c r="F52" s="81"/>
      <c r="G52" s="81"/>
    </row>
    <row r="53" spans="1:7" ht="20.100000000000001" customHeight="1">
      <c r="A53" s="8" t="s">
        <v>197</v>
      </c>
      <c r="B53" s="9">
        <v>3490</v>
      </c>
      <c r="C53" s="81"/>
      <c r="D53" s="81"/>
      <c r="E53" s="81"/>
      <c r="F53" s="81"/>
      <c r="G53" s="81"/>
    </row>
    <row r="54" spans="1:7" ht="20.100000000000001" customHeight="1">
      <c r="A54" s="8" t="s">
        <v>198</v>
      </c>
      <c r="B54" s="9">
        <v>3500</v>
      </c>
      <c r="C54" s="81"/>
      <c r="D54" s="81"/>
      <c r="E54" s="81"/>
      <c r="F54" s="81"/>
      <c r="G54" s="81"/>
    </row>
    <row r="55" spans="1:7" ht="20.100000000000001" customHeight="1">
      <c r="A55" s="8" t="s">
        <v>71</v>
      </c>
      <c r="B55" s="9"/>
      <c r="C55" s="81"/>
      <c r="D55" s="81"/>
      <c r="E55" s="81"/>
      <c r="F55" s="81"/>
      <c r="G55" s="81"/>
    </row>
    <row r="56" spans="1:7" ht="20.100000000000001" customHeight="1">
      <c r="A56" s="8" t="s">
        <v>67</v>
      </c>
      <c r="B56" s="6">
        <v>3510</v>
      </c>
      <c r="C56" s="81"/>
      <c r="D56" s="81"/>
      <c r="E56" s="81"/>
      <c r="F56" s="81"/>
      <c r="G56" s="81"/>
    </row>
    <row r="57" spans="1:7" ht="20.100000000000001" customHeight="1">
      <c r="A57" s="8" t="s">
        <v>72</v>
      </c>
      <c r="B57" s="6">
        <v>3520</v>
      </c>
      <c r="C57" s="81"/>
      <c r="D57" s="81"/>
      <c r="E57" s="81"/>
      <c r="F57" s="81"/>
      <c r="G57" s="81"/>
    </row>
    <row r="58" spans="1:7" ht="20.100000000000001" customHeight="1">
      <c r="A58" s="8" t="s">
        <v>95</v>
      </c>
      <c r="B58" s="6">
        <v>3530</v>
      </c>
      <c r="C58" s="81"/>
      <c r="D58" s="81"/>
      <c r="E58" s="81"/>
      <c r="F58" s="81"/>
      <c r="G58" s="81"/>
    </row>
    <row r="59" spans="1:7" ht="20.100000000000001" customHeight="1">
      <c r="A59" s="8" t="s">
        <v>69</v>
      </c>
      <c r="B59" s="9"/>
      <c r="C59" s="81"/>
      <c r="D59" s="81"/>
      <c r="E59" s="81"/>
      <c r="F59" s="81"/>
      <c r="G59" s="81"/>
    </row>
    <row r="60" spans="1:7" ht="20.100000000000001" customHeight="1">
      <c r="A60" s="8" t="s">
        <v>67</v>
      </c>
      <c r="B60" s="6">
        <v>3540</v>
      </c>
      <c r="C60" s="81"/>
      <c r="D60" s="81"/>
      <c r="E60" s="81"/>
      <c r="F60" s="81"/>
      <c r="G60" s="81"/>
    </row>
    <row r="61" spans="1:7" ht="20.100000000000001" customHeight="1">
      <c r="A61" s="8" t="s">
        <v>72</v>
      </c>
      <c r="B61" s="6">
        <v>3550</v>
      </c>
      <c r="C61" s="81"/>
      <c r="D61" s="81"/>
      <c r="E61" s="81"/>
      <c r="F61" s="81"/>
      <c r="G61" s="81"/>
    </row>
    <row r="62" spans="1:7" ht="20.100000000000001" customHeight="1">
      <c r="A62" s="8" t="s">
        <v>95</v>
      </c>
      <c r="B62" s="6">
        <v>3560</v>
      </c>
      <c r="C62" s="81"/>
      <c r="D62" s="81"/>
      <c r="E62" s="81"/>
      <c r="F62" s="81"/>
      <c r="G62" s="81"/>
    </row>
    <row r="63" spans="1:7" ht="20.100000000000001" customHeight="1">
      <c r="A63" s="8" t="s">
        <v>86</v>
      </c>
      <c r="B63" s="6">
        <v>3570</v>
      </c>
      <c r="C63" s="81"/>
      <c r="D63" s="81"/>
      <c r="E63" s="81"/>
      <c r="F63" s="81"/>
      <c r="G63" s="81"/>
    </row>
    <row r="64" spans="1:7" ht="20.100000000000001" customHeight="1">
      <c r="A64" s="51" t="s">
        <v>120</v>
      </c>
      <c r="B64" s="6">
        <v>3580</v>
      </c>
      <c r="C64" s="81"/>
      <c r="D64" s="81"/>
      <c r="E64" s="81"/>
      <c r="F64" s="81"/>
      <c r="G64" s="81"/>
    </row>
    <row r="65" spans="1:7" s="18" customFormat="1" ht="20.100000000000001" customHeight="1">
      <c r="A65" s="8" t="s">
        <v>18</v>
      </c>
      <c r="B65" s="6"/>
      <c r="C65" s="81"/>
      <c r="D65" s="81"/>
      <c r="E65" s="81"/>
      <c r="F65" s="81"/>
      <c r="G65" s="81"/>
    </row>
    <row r="66" spans="1:7" s="115" customFormat="1" ht="20.100000000000001" customHeight="1">
      <c r="A66" s="105" t="s">
        <v>19</v>
      </c>
      <c r="B66" s="114">
        <v>3600</v>
      </c>
      <c r="C66" s="107"/>
      <c r="D66" s="107"/>
      <c r="E66" s="107"/>
      <c r="F66" s="107"/>
      <c r="G66" s="107"/>
    </row>
    <row r="67" spans="1:7" s="18" customFormat="1" ht="20.100000000000001" customHeight="1">
      <c r="A67" s="69" t="s">
        <v>126</v>
      </c>
      <c r="B67" s="6">
        <v>3610</v>
      </c>
      <c r="C67" s="82"/>
      <c r="D67" s="82"/>
      <c r="E67" s="82"/>
      <c r="F67" s="82"/>
      <c r="G67" s="82"/>
    </row>
    <row r="68" spans="1:7" s="115" customFormat="1" ht="20.100000000000001" customHeight="1">
      <c r="A68" s="105" t="s">
        <v>38</v>
      </c>
      <c r="B68" s="114">
        <v>3620</v>
      </c>
      <c r="C68" s="107"/>
      <c r="D68" s="107"/>
      <c r="E68" s="107"/>
      <c r="F68" s="107"/>
      <c r="G68" s="107"/>
    </row>
    <row r="69" spans="1:7" s="18" customFormat="1" ht="24" customHeight="1">
      <c r="A69" s="10" t="s">
        <v>20</v>
      </c>
      <c r="B69" s="6">
        <v>3630</v>
      </c>
      <c r="C69" s="82"/>
      <c r="D69" s="82"/>
      <c r="E69" s="82"/>
      <c r="F69" s="82"/>
      <c r="G69" s="82"/>
    </row>
    <row r="70" spans="1:7" s="18" customFormat="1" ht="20.100000000000001" customHeight="1">
      <c r="A70" s="2"/>
      <c r="B70" s="33"/>
      <c r="C70" s="20"/>
      <c r="D70" s="34"/>
      <c r="E70" s="34"/>
      <c r="F70" s="34"/>
      <c r="G70" s="34"/>
    </row>
    <row r="71" spans="1:7" s="18" customFormat="1" ht="20.100000000000001" customHeight="1">
      <c r="A71" s="2"/>
      <c r="B71" s="33"/>
      <c r="C71" s="20"/>
      <c r="D71" s="34"/>
      <c r="E71" s="34"/>
      <c r="F71" s="34"/>
      <c r="G71" s="34"/>
    </row>
    <row r="72" spans="1:7" s="18" customFormat="1" ht="20.100000000000001" customHeight="1">
      <c r="A72" s="2"/>
      <c r="B72" s="33"/>
      <c r="C72" s="20"/>
      <c r="D72" s="34"/>
      <c r="E72" s="34"/>
      <c r="F72" s="34"/>
      <c r="G72" s="34"/>
    </row>
    <row r="73" spans="1:7" s="3" customFormat="1" ht="20.100000000000001" customHeight="1">
      <c r="A73" s="50" t="s">
        <v>298</v>
      </c>
      <c r="B73" s="1"/>
      <c r="C73" s="117"/>
      <c r="D73" s="15"/>
      <c r="E73" s="216" t="s">
        <v>299</v>
      </c>
      <c r="F73" s="220"/>
      <c r="G73" s="220"/>
    </row>
    <row r="74" spans="1:7" ht="20.100000000000001" customHeight="1">
      <c r="A74" s="64"/>
      <c r="B74" s="25"/>
      <c r="C74" s="25"/>
      <c r="D74" s="26"/>
      <c r="E74" s="224"/>
      <c r="F74" s="224"/>
      <c r="G74" s="224"/>
    </row>
  </sheetData>
  <mergeCells count="9">
    <mergeCell ref="A4:G4"/>
    <mergeCell ref="A6:A7"/>
    <mergeCell ref="B6:B7"/>
    <mergeCell ref="C6:G6"/>
    <mergeCell ref="E74:G74"/>
    <mergeCell ref="A22:G22"/>
    <mergeCell ref="A9:G9"/>
    <mergeCell ref="A39:G39"/>
    <mergeCell ref="E73:G73"/>
  </mergeCells>
  <phoneticPr fontId="3" type="noConversion"/>
  <pageMargins left="0.78740157480314965" right="0.39370078740157483" top="0.78740157480314965" bottom="0.78740157480314965" header="0.19685039370078741" footer="0.23622047244094491"/>
  <pageSetup paperSize="9" scale="65" orientation="landscape" r:id="rId1"/>
  <headerFooter alignWithMargins="0">
    <oddHeader xml:space="preserve">&amp;R&amp;"Times New Roman,обычный"&amp;14
Продовження додатка 1
</oddHeader>
  </headerFooter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N186"/>
  <sheetViews>
    <sheetView topLeftCell="A7" zoomScaleNormal="100" zoomScaleSheetLayoutView="75" workbookViewId="0">
      <selection activeCell="F9" sqref="F9"/>
    </sheetView>
  </sheetViews>
  <sheetFormatPr defaultRowHeight="18.75"/>
  <cols>
    <col min="1" max="1" width="63.7109375" style="3" customWidth="1"/>
    <col min="2" max="2" width="9.85546875" style="25" customWidth="1"/>
    <col min="3" max="3" width="16.5703125" style="3" customWidth="1"/>
    <col min="4" max="4" width="16.42578125" style="3" customWidth="1"/>
    <col min="5" max="7" width="19.42578125" style="3" customWidth="1"/>
    <col min="8" max="8" width="9.5703125" style="3" customWidth="1"/>
    <col min="9" max="9" width="9.85546875" style="3" customWidth="1"/>
    <col min="10" max="16384" width="9.140625" style="3"/>
  </cols>
  <sheetData>
    <row r="4" spans="1:14">
      <c r="A4" s="207" t="s">
        <v>161</v>
      </c>
      <c r="B4" s="207"/>
      <c r="C4" s="207"/>
      <c r="D4" s="207"/>
      <c r="E4" s="207"/>
      <c r="F4" s="207"/>
      <c r="G4" s="207"/>
    </row>
    <row r="5" spans="1:14">
      <c r="A5" s="220"/>
      <c r="B5" s="220"/>
      <c r="C5" s="220"/>
      <c r="D5" s="220"/>
      <c r="E5" s="220"/>
      <c r="F5" s="220"/>
      <c r="G5" s="220"/>
    </row>
    <row r="6" spans="1:14" ht="43.5" customHeight="1">
      <c r="A6" s="200" t="s">
        <v>180</v>
      </c>
      <c r="B6" s="201" t="s">
        <v>7</v>
      </c>
      <c r="C6" s="202" t="s">
        <v>253</v>
      </c>
      <c r="D6" s="203"/>
      <c r="E6" s="203"/>
      <c r="F6" s="203"/>
      <c r="G6" s="215"/>
    </row>
    <row r="7" spans="1:14" ht="56.25" customHeight="1">
      <c r="A7" s="200"/>
      <c r="B7" s="201"/>
      <c r="C7" s="16" t="s">
        <v>254</v>
      </c>
      <c r="D7" s="16" t="s">
        <v>255</v>
      </c>
      <c r="E7" s="16" t="s">
        <v>256</v>
      </c>
      <c r="F7" s="16" t="s">
        <v>257</v>
      </c>
      <c r="G7" s="16" t="s">
        <v>258</v>
      </c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4" s="5" customFormat="1" ht="42.75" customHeight="1">
      <c r="A9" s="105" t="s">
        <v>60</v>
      </c>
      <c r="B9" s="116">
        <v>4000</v>
      </c>
      <c r="C9" s="157">
        <f>SUM(C10:C15)</f>
        <v>250</v>
      </c>
      <c r="D9" s="157">
        <f>SUM(D10:D15)</f>
        <v>723.19999999999993</v>
      </c>
      <c r="E9" s="157">
        <f>SUM(E10:E15)</f>
        <v>473.19999999999993</v>
      </c>
      <c r="F9" s="157">
        <f>SUM(F10:F15)</f>
        <v>0</v>
      </c>
      <c r="G9" s="157">
        <f>SUM(G10:G15)</f>
        <v>0</v>
      </c>
    </row>
    <row r="10" spans="1:14" ht="45" customHeight="1">
      <c r="A10" s="8" t="s">
        <v>1</v>
      </c>
      <c r="B10" s="78" t="s">
        <v>167</v>
      </c>
      <c r="C10" s="132">
        <v>0</v>
      </c>
      <c r="D10" s="132">
        <v>0</v>
      </c>
      <c r="E10" s="132">
        <f t="shared" ref="E10:E15" si="0">D10-C10</f>
        <v>0</v>
      </c>
      <c r="F10" s="144">
        <v>0</v>
      </c>
      <c r="G10" s="131"/>
    </row>
    <row r="11" spans="1:14" ht="27.75" customHeight="1">
      <c r="A11" s="8" t="s">
        <v>352</v>
      </c>
      <c r="B11" s="78">
        <v>4011</v>
      </c>
      <c r="C11" s="132">
        <v>250</v>
      </c>
      <c r="D11" s="132">
        <v>33.4</v>
      </c>
      <c r="E11" s="132">
        <f t="shared" si="0"/>
        <v>-216.6</v>
      </c>
      <c r="F11" s="144">
        <v>0</v>
      </c>
      <c r="G11" s="131"/>
    </row>
    <row r="12" spans="1:14" ht="20.100000000000001" customHeight="1">
      <c r="A12" s="8" t="s">
        <v>2</v>
      </c>
      <c r="B12" s="77">
        <v>4020</v>
      </c>
      <c r="C12" s="132">
        <v>0</v>
      </c>
      <c r="D12" s="132">
        <v>0</v>
      </c>
      <c r="E12" s="132">
        <f t="shared" si="0"/>
        <v>0</v>
      </c>
      <c r="F12" s="144">
        <v>0</v>
      </c>
      <c r="G12" s="81"/>
      <c r="N12" s="23"/>
    </row>
    <row r="13" spans="1:14" ht="38.25" customHeight="1">
      <c r="A13" s="8" t="s">
        <v>15</v>
      </c>
      <c r="B13" s="78">
        <v>4030</v>
      </c>
      <c r="C13" s="132">
        <v>0</v>
      </c>
      <c r="D13" s="132">
        <v>0</v>
      </c>
      <c r="E13" s="132">
        <f t="shared" si="0"/>
        <v>0</v>
      </c>
      <c r="F13" s="144">
        <v>0</v>
      </c>
      <c r="G13" s="81"/>
      <c r="M13" s="23"/>
    </row>
    <row r="14" spans="1:14" ht="27" customHeight="1">
      <c r="A14" s="8" t="s">
        <v>3</v>
      </c>
      <c r="B14" s="77">
        <v>4040</v>
      </c>
      <c r="C14" s="132">
        <v>0</v>
      </c>
      <c r="D14" s="132">
        <v>0</v>
      </c>
      <c r="E14" s="132">
        <f t="shared" si="0"/>
        <v>0</v>
      </c>
      <c r="F14" s="144">
        <v>0</v>
      </c>
      <c r="G14" s="81"/>
    </row>
    <row r="15" spans="1:14" ht="55.5" customHeight="1">
      <c r="A15" s="8" t="s">
        <v>52</v>
      </c>
      <c r="B15" s="78">
        <v>4050</v>
      </c>
      <c r="C15" s="132">
        <v>0</v>
      </c>
      <c r="D15" s="132">
        <v>689.8</v>
      </c>
      <c r="E15" s="132">
        <f t="shared" si="0"/>
        <v>689.8</v>
      </c>
      <c r="F15" s="144">
        <v>0</v>
      </c>
      <c r="G15" s="81" t="s">
        <v>353</v>
      </c>
    </row>
    <row r="16" spans="1:14" ht="20.100000000000001" customHeight="1">
      <c r="B16" s="3"/>
      <c r="C16" s="66"/>
      <c r="D16" s="66"/>
      <c r="E16" s="66"/>
      <c r="F16" s="66"/>
      <c r="G16" s="66"/>
    </row>
    <row r="17" spans="1:8" ht="20.100000000000001" customHeight="1">
      <c r="B17" s="3"/>
      <c r="C17" s="66"/>
      <c r="D17" s="66"/>
      <c r="E17" s="66"/>
      <c r="F17" s="66"/>
      <c r="G17" s="66"/>
    </row>
    <row r="18" spans="1:8" s="2" customFormat="1" ht="20.100000000000001" customHeight="1">
      <c r="A18" s="4"/>
      <c r="C18" s="3"/>
      <c r="D18" s="3"/>
      <c r="E18" s="3"/>
      <c r="F18" s="3"/>
      <c r="G18" s="3"/>
      <c r="H18" s="3"/>
    </row>
    <row r="19" spans="1:8" ht="20.100000000000001" customHeight="1">
      <c r="A19" s="50" t="s">
        <v>298</v>
      </c>
      <c r="B19" s="1"/>
      <c r="C19" s="120"/>
      <c r="D19" s="15"/>
      <c r="E19" s="206" t="s">
        <v>299</v>
      </c>
      <c r="F19" s="204"/>
      <c r="G19" s="204"/>
    </row>
    <row r="20" spans="1:8" s="2" customFormat="1" ht="20.100000000000001" customHeight="1">
      <c r="A20" s="25"/>
      <c r="B20" s="3"/>
      <c r="C20" s="25" t="s">
        <v>57</v>
      </c>
      <c r="D20" s="26"/>
      <c r="E20" s="199" t="s">
        <v>265</v>
      </c>
      <c r="F20" s="199"/>
      <c r="G20" s="199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</sheetData>
  <mergeCells count="7">
    <mergeCell ref="E19:G19"/>
    <mergeCell ref="E20:G20"/>
    <mergeCell ref="A6:A7"/>
    <mergeCell ref="A4:G4"/>
    <mergeCell ref="B6:B7"/>
    <mergeCell ref="A5:G5"/>
    <mergeCell ref="C6:G6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70" firstPageNumber="9" orientation="landscape" useFirstPageNumber="1" r:id="rId1"/>
  <headerFooter alignWithMargins="0">
    <oddHeader>&amp;C&amp;"Times New Roman,обычный"&amp;14 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7"/>
  <sheetViews>
    <sheetView tabSelected="1" view="pageLayout" zoomScaleNormal="100" zoomScaleSheetLayoutView="75" workbookViewId="0">
      <selection activeCell="D20" sqref="D20"/>
    </sheetView>
  </sheetViews>
  <sheetFormatPr defaultRowHeight="12.75"/>
  <cols>
    <col min="1" max="1" width="73.140625" style="31" customWidth="1"/>
    <col min="2" max="2" width="13" style="31" customWidth="1"/>
    <col min="3" max="3" width="17" style="31" customWidth="1"/>
    <col min="4" max="4" width="18" style="31" customWidth="1"/>
    <col min="5" max="5" width="19" style="31" customWidth="1"/>
    <col min="6" max="6" width="38.7109375" style="31" customWidth="1"/>
    <col min="7" max="7" width="9.5703125" style="31" customWidth="1"/>
    <col min="8" max="16384" width="9.140625" style="31"/>
  </cols>
  <sheetData>
    <row r="1" spans="1:6" ht="16.5" customHeight="1"/>
    <row r="2" spans="1:6" ht="18" customHeight="1"/>
    <row r="3" spans="1:6" ht="21.75" customHeight="1"/>
    <row r="4" spans="1:6" ht="25.5" customHeight="1">
      <c r="A4" s="225" t="s">
        <v>268</v>
      </c>
      <c r="B4" s="225"/>
      <c r="C4" s="225"/>
      <c r="D4" s="225"/>
      <c r="E4" s="225"/>
      <c r="F4" s="225"/>
    </row>
    <row r="5" spans="1:6" ht="16.5" customHeight="1"/>
    <row r="6" spans="1:6" ht="45" customHeight="1">
      <c r="A6" s="226" t="s">
        <v>180</v>
      </c>
      <c r="B6" s="226" t="s">
        <v>0</v>
      </c>
      <c r="C6" s="226" t="s">
        <v>75</v>
      </c>
      <c r="D6" s="226" t="s">
        <v>269</v>
      </c>
      <c r="E6" s="226" t="s">
        <v>76</v>
      </c>
      <c r="F6" s="226" t="s">
        <v>77</v>
      </c>
    </row>
    <row r="7" spans="1:6" ht="52.5" customHeight="1">
      <c r="A7" s="227"/>
      <c r="B7" s="227"/>
      <c r="C7" s="227"/>
      <c r="D7" s="227"/>
      <c r="E7" s="227"/>
      <c r="F7" s="227"/>
    </row>
    <row r="8" spans="1:6" s="55" customFormat="1" ht="18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</row>
    <row r="9" spans="1:6" s="55" customFormat="1" ht="36.75" customHeight="1">
      <c r="A9" s="228" t="s">
        <v>142</v>
      </c>
      <c r="B9" s="232"/>
      <c r="C9" s="232"/>
      <c r="D9" s="232"/>
      <c r="E9" s="232"/>
      <c r="F9" s="233"/>
    </row>
    <row r="10" spans="1:6" ht="63.95" customHeight="1">
      <c r="A10" s="8" t="s">
        <v>244</v>
      </c>
      <c r="B10" s="7">
        <v>5000</v>
      </c>
      <c r="C10" s="80" t="s">
        <v>215</v>
      </c>
      <c r="D10" s="126">
        <v>0.46</v>
      </c>
      <c r="E10" s="126">
        <v>0.6</v>
      </c>
      <c r="F10" s="90"/>
    </row>
    <row r="11" spans="1:6" ht="61.5" customHeight="1">
      <c r="A11" s="93" t="s">
        <v>243</v>
      </c>
      <c r="B11" s="7">
        <v>5020</v>
      </c>
      <c r="C11" s="80" t="s">
        <v>215</v>
      </c>
      <c r="D11" s="158">
        <v>-4.7000000000000002E-3</v>
      </c>
      <c r="E11" s="158">
        <v>-1.12E-2</v>
      </c>
      <c r="F11" s="90" t="s">
        <v>216</v>
      </c>
    </row>
    <row r="12" spans="1:6" ht="59.25" customHeight="1">
      <c r="A12" s="93" t="s">
        <v>245</v>
      </c>
      <c r="B12" s="7">
        <v>5030</v>
      </c>
      <c r="C12" s="80" t="s">
        <v>215</v>
      </c>
      <c r="D12" s="158">
        <v>-4.7000000000000002E-3</v>
      </c>
      <c r="E12" s="158">
        <v>-1.38E-2</v>
      </c>
      <c r="F12" s="90"/>
    </row>
    <row r="13" spans="1:6" ht="69" customHeight="1">
      <c r="A13" s="93" t="s">
        <v>246</v>
      </c>
      <c r="B13" s="7">
        <v>5040</v>
      </c>
      <c r="C13" s="80" t="s">
        <v>78</v>
      </c>
      <c r="D13" s="127">
        <v>-7.2999999999999995E-2</v>
      </c>
      <c r="E13" s="127">
        <v>-0.186</v>
      </c>
      <c r="F13" s="90" t="s">
        <v>217</v>
      </c>
    </row>
    <row r="14" spans="1:6" ht="36" customHeight="1">
      <c r="A14" s="228" t="s">
        <v>144</v>
      </c>
      <c r="B14" s="229"/>
      <c r="C14" s="229"/>
      <c r="D14" s="229"/>
      <c r="E14" s="229"/>
      <c r="F14" s="230"/>
    </row>
    <row r="15" spans="1:6" s="55" customFormat="1" ht="81.75" customHeight="1">
      <c r="A15" s="79" t="s">
        <v>247</v>
      </c>
      <c r="B15" s="7">
        <v>5110</v>
      </c>
      <c r="C15" s="80" t="s">
        <v>129</v>
      </c>
      <c r="D15" s="92">
        <v>102.3</v>
      </c>
      <c r="E15" s="92">
        <v>6.57</v>
      </c>
      <c r="F15" s="90" t="s">
        <v>218</v>
      </c>
    </row>
    <row r="16" spans="1:6" s="55" customFormat="1" ht="87.75" customHeight="1">
      <c r="A16" s="79" t="s">
        <v>248</v>
      </c>
      <c r="B16" s="7">
        <v>5120</v>
      </c>
      <c r="C16" s="80" t="s">
        <v>259</v>
      </c>
      <c r="D16" s="126">
        <v>25</v>
      </c>
      <c r="E16" s="126">
        <v>2.82</v>
      </c>
      <c r="F16" s="90" t="s">
        <v>260</v>
      </c>
    </row>
    <row r="17" spans="1:8" ht="42.75" customHeight="1">
      <c r="A17" s="228" t="s">
        <v>143</v>
      </c>
      <c r="B17" s="229"/>
      <c r="C17" s="229"/>
      <c r="D17" s="229"/>
      <c r="E17" s="229"/>
      <c r="F17" s="230"/>
    </row>
    <row r="18" spans="1:8" ht="76.5" customHeight="1">
      <c r="A18" s="79" t="s">
        <v>270</v>
      </c>
      <c r="B18" s="7">
        <v>5200</v>
      </c>
      <c r="C18" s="80"/>
      <c r="D18" s="126">
        <v>4.1500000000000004</v>
      </c>
      <c r="E18" s="126">
        <v>4.1500000000000004</v>
      </c>
      <c r="F18" s="90"/>
    </row>
    <row r="19" spans="1:8" ht="98.25" customHeight="1">
      <c r="A19" s="79" t="s">
        <v>249</v>
      </c>
      <c r="B19" s="7">
        <v>5210</v>
      </c>
      <c r="C19" s="80"/>
      <c r="D19" s="126">
        <v>0.28999999999999998</v>
      </c>
      <c r="E19" s="126">
        <v>0.124</v>
      </c>
      <c r="F19" s="90"/>
    </row>
    <row r="20" spans="1:8" ht="91.5" customHeight="1">
      <c r="A20" s="79" t="s">
        <v>250</v>
      </c>
      <c r="B20" s="7">
        <v>5220</v>
      </c>
      <c r="C20" s="80" t="s">
        <v>215</v>
      </c>
      <c r="D20" s="127">
        <v>8.3000000000000004E-2</v>
      </c>
      <c r="E20" s="127">
        <v>0.123</v>
      </c>
      <c r="F20" s="90" t="s">
        <v>219</v>
      </c>
    </row>
    <row r="21" spans="1:8" ht="43.5" customHeight="1">
      <c r="A21" s="231" t="s">
        <v>187</v>
      </c>
      <c r="B21" s="232"/>
      <c r="C21" s="232"/>
      <c r="D21" s="232"/>
      <c r="E21" s="232"/>
      <c r="F21" s="233"/>
    </row>
    <row r="22" spans="1:8" ht="99" customHeight="1">
      <c r="A22" s="93" t="s">
        <v>221</v>
      </c>
      <c r="B22" s="7">
        <v>5300</v>
      </c>
      <c r="C22" s="80"/>
      <c r="D22" s="92"/>
      <c r="E22" s="92"/>
      <c r="F22" s="90"/>
    </row>
    <row r="23" spans="1:8" ht="20.100000000000001" customHeight="1"/>
    <row r="24" spans="1:8" ht="20.100000000000001" customHeight="1"/>
    <row r="25" spans="1:8" ht="20.100000000000001" customHeight="1"/>
    <row r="26" spans="1:8" s="3" customFormat="1" ht="33.75" customHeight="1">
      <c r="A26" s="50" t="s">
        <v>298</v>
      </c>
      <c r="B26" s="50"/>
      <c r="C26" s="212" t="s">
        <v>263</v>
      </c>
      <c r="D26" s="212"/>
      <c r="E26" s="119"/>
      <c r="F26" s="128" t="s">
        <v>299</v>
      </c>
    </row>
    <row r="27" spans="1:8" s="2" customFormat="1" ht="20.100000000000001" customHeight="1">
      <c r="A27" s="64" t="s">
        <v>262</v>
      </c>
      <c r="B27" s="38"/>
      <c r="C27" s="204" t="s">
        <v>57</v>
      </c>
      <c r="D27" s="204"/>
      <c r="E27" s="25"/>
      <c r="F27" s="4" t="s">
        <v>261</v>
      </c>
      <c r="G27" s="53"/>
      <c r="H27" s="53"/>
    </row>
  </sheetData>
  <mergeCells count="13">
    <mergeCell ref="A14:F14"/>
    <mergeCell ref="A17:F17"/>
    <mergeCell ref="A21:F21"/>
    <mergeCell ref="C27:D27"/>
    <mergeCell ref="C26:D26"/>
    <mergeCell ref="A9:F9"/>
    <mergeCell ref="A4:F4"/>
    <mergeCell ref="F6:F7"/>
    <mergeCell ref="A6:A7"/>
    <mergeCell ref="B6:B7"/>
    <mergeCell ref="C6:C7"/>
    <mergeCell ref="D6:D7"/>
    <mergeCell ref="E6:E7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65" orientation="landscape" r:id="rId1"/>
  <headerFooter alignWithMargins="0">
    <oddHeader>&amp;R
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52" workbookViewId="0">
      <selection activeCell="A9" sqref="A9:I9"/>
    </sheetView>
  </sheetViews>
  <sheetFormatPr defaultRowHeight="12.75"/>
  <cols>
    <col min="4" max="4" width="10.5703125" bestFit="1" customWidth="1"/>
    <col min="5" max="5" width="10.42578125" customWidth="1"/>
    <col min="6" max="6" width="11.5703125" customWidth="1"/>
    <col min="10" max="10" width="10.42578125" bestFit="1" customWidth="1"/>
  </cols>
  <sheetData>
    <row r="1" spans="1:11" ht="18.75">
      <c r="A1" s="2"/>
      <c r="B1" s="22"/>
      <c r="C1" s="22"/>
      <c r="D1" s="22"/>
      <c r="E1" s="4"/>
      <c r="F1" s="2"/>
      <c r="G1" s="2"/>
      <c r="H1" s="2"/>
      <c r="I1" s="2"/>
      <c r="J1" s="2"/>
      <c r="K1" s="2"/>
    </row>
    <row r="2" spans="1:11" ht="18.75">
      <c r="A2" s="279" t="s">
        <v>96</v>
      </c>
      <c r="B2" s="279"/>
      <c r="C2" s="279"/>
      <c r="D2" s="279"/>
      <c r="E2" s="279"/>
      <c r="F2" s="279"/>
      <c r="G2" s="279"/>
      <c r="H2" s="279"/>
      <c r="I2" s="279"/>
      <c r="J2" s="118"/>
      <c r="K2" s="118"/>
    </row>
    <row r="3" spans="1:11" ht="18.75">
      <c r="A3" s="279" t="s">
        <v>351</v>
      </c>
      <c r="B3" s="279"/>
      <c r="C3" s="279"/>
      <c r="D3" s="279"/>
      <c r="E3" s="279"/>
      <c r="F3" s="279"/>
      <c r="G3" s="279"/>
      <c r="H3" s="279"/>
      <c r="I3" s="279"/>
      <c r="J3" s="118"/>
      <c r="K3" s="118"/>
    </row>
    <row r="4" spans="1:11" ht="18.75">
      <c r="A4" s="207" t="s">
        <v>300</v>
      </c>
      <c r="B4" s="204"/>
      <c r="C4" s="204"/>
      <c r="D4" s="204"/>
      <c r="E4" s="204"/>
      <c r="F4" s="204"/>
      <c r="G4" s="204"/>
      <c r="H4" s="204"/>
      <c r="I4" s="204"/>
      <c r="J4" s="25"/>
      <c r="K4" s="25"/>
    </row>
    <row r="5" spans="1:11" ht="15.75">
      <c r="A5" s="280"/>
      <c r="B5" s="280"/>
      <c r="C5" s="280"/>
      <c r="D5" s="280"/>
      <c r="E5" s="280"/>
      <c r="F5" s="280"/>
      <c r="G5" s="280"/>
      <c r="H5" s="280"/>
      <c r="I5" s="280"/>
      <c r="J5" s="67"/>
      <c r="K5" s="67"/>
    </row>
    <row r="6" spans="1:11" ht="18.75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69.75" customHeight="1">
      <c r="A9" s="281" t="s">
        <v>348</v>
      </c>
      <c r="B9" s="281"/>
      <c r="C9" s="281"/>
      <c r="D9" s="281"/>
      <c r="E9" s="281"/>
      <c r="F9" s="281"/>
      <c r="G9" s="281"/>
      <c r="H9" s="281"/>
      <c r="I9" s="281"/>
      <c r="J9" s="160"/>
      <c r="K9" s="161"/>
    </row>
    <row r="10" spans="1:11" ht="18.75">
      <c r="A10" s="162"/>
      <c r="B10" s="163"/>
      <c r="C10" s="163"/>
      <c r="D10" s="163"/>
      <c r="E10" s="163"/>
      <c r="F10" s="164"/>
      <c r="G10" s="164"/>
      <c r="H10" s="165"/>
      <c r="I10" s="166"/>
      <c r="J10" s="159"/>
      <c r="K10" s="161"/>
    </row>
    <row r="11" spans="1:11" ht="126">
      <c r="A11" s="282" t="s">
        <v>180</v>
      </c>
      <c r="B11" s="277"/>
      <c r="C11" s="277"/>
      <c r="D11" s="96" t="s">
        <v>301</v>
      </c>
      <c r="E11" s="96" t="s">
        <v>302</v>
      </c>
      <c r="F11" s="96" t="s">
        <v>303</v>
      </c>
      <c r="G11" s="96" t="s">
        <v>349</v>
      </c>
      <c r="H11" s="96" t="s">
        <v>304</v>
      </c>
      <c r="I11" s="96" t="s">
        <v>305</v>
      </c>
      <c r="J11" s="48"/>
      <c r="K11" s="48"/>
    </row>
    <row r="12" spans="1:11">
      <c r="A12" s="278">
        <v>1</v>
      </c>
      <c r="B12" s="277"/>
      <c r="C12" s="277"/>
      <c r="D12" s="168">
        <v>2</v>
      </c>
      <c r="E12" s="168">
        <v>3</v>
      </c>
      <c r="F12" s="168">
        <v>4</v>
      </c>
      <c r="G12" s="168">
        <v>5</v>
      </c>
      <c r="H12" s="169">
        <v>6</v>
      </c>
      <c r="I12" s="169">
        <v>7</v>
      </c>
      <c r="J12" s="170"/>
      <c r="K12" s="170"/>
    </row>
    <row r="13" spans="1:11" ht="18.75">
      <c r="A13" s="214" t="s">
        <v>101</v>
      </c>
      <c r="B13" s="277"/>
      <c r="C13" s="277"/>
      <c r="D13" s="94">
        <f>SUM(D14:D19)</f>
        <v>61</v>
      </c>
      <c r="E13" s="94">
        <f>SUM(E14:E19)</f>
        <v>79.5</v>
      </c>
      <c r="F13" s="94">
        <f>SUM(F14:F19)</f>
        <v>79.5</v>
      </c>
      <c r="G13" s="94">
        <f>SUM(G14:G19)</f>
        <v>65</v>
      </c>
      <c r="H13" s="81">
        <f t="shared" ref="H13:H18" si="0">G13/F13*100</f>
        <v>81.761006289308185</v>
      </c>
      <c r="I13" s="81">
        <f t="shared" ref="I13:I18" si="1">G13/D13*100</f>
        <v>106.55737704918033</v>
      </c>
      <c r="J13" s="102"/>
      <c r="K13" s="102"/>
    </row>
    <row r="14" spans="1:11" ht="18.75">
      <c r="A14" s="276" t="s">
        <v>199</v>
      </c>
      <c r="B14" s="277"/>
      <c r="C14" s="277"/>
      <c r="D14" s="7">
        <v>1</v>
      </c>
      <c r="E14" s="7">
        <v>1</v>
      </c>
      <c r="F14" s="7">
        <v>1</v>
      </c>
      <c r="G14" s="7">
        <v>1</v>
      </c>
      <c r="H14" s="81">
        <f t="shared" si="0"/>
        <v>100</v>
      </c>
      <c r="I14" s="81">
        <f t="shared" si="1"/>
        <v>100</v>
      </c>
      <c r="J14" s="102"/>
      <c r="K14" s="102"/>
    </row>
    <row r="15" spans="1:11" ht="18.75">
      <c r="A15" s="276" t="s">
        <v>200</v>
      </c>
      <c r="B15" s="277"/>
      <c r="C15" s="277"/>
      <c r="D15" s="7"/>
      <c r="E15" s="7"/>
      <c r="F15" s="7"/>
      <c r="G15" s="7"/>
      <c r="H15" s="81"/>
      <c r="I15" s="81"/>
      <c r="J15" s="102"/>
      <c r="K15" s="102"/>
    </row>
    <row r="16" spans="1:11" ht="18.75">
      <c r="A16" s="276" t="s">
        <v>201</v>
      </c>
      <c r="B16" s="277"/>
      <c r="C16" s="277"/>
      <c r="D16" s="7">
        <v>9</v>
      </c>
      <c r="E16" s="7">
        <v>19</v>
      </c>
      <c r="F16" s="7">
        <v>19</v>
      </c>
      <c r="G16" s="7">
        <v>11</v>
      </c>
      <c r="H16" s="81">
        <f t="shared" si="0"/>
        <v>57.894736842105267</v>
      </c>
      <c r="I16" s="81">
        <f t="shared" si="1"/>
        <v>122.22222222222223</v>
      </c>
      <c r="J16" s="102"/>
      <c r="K16" s="102"/>
    </row>
    <row r="17" spans="1:11" ht="18.75">
      <c r="A17" s="276" t="s">
        <v>202</v>
      </c>
      <c r="B17" s="277"/>
      <c r="C17" s="277"/>
      <c r="D17" s="7">
        <v>10.5</v>
      </c>
      <c r="E17" s="7">
        <v>10.5</v>
      </c>
      <c r="F17" s="7">
        <v>10.5</v>
      </c>
      <c r="G17" s="7">
        <v>10.5</v>
      </c>
      <c r="H17" s="81">
        <f t="shared" si="0"/>
        <v>100</v>
      </c>
      <c r="I17" s="81">
        <f t="shared" si="1"/>
        <v>100</v>
      </c>
      <c r="J17" s="102"/>
      <c r="K17" s="102"/>
    </row>
    <row r="18" spans="1:11" ht="18.75">
      <c r="A18" s="276" t="s">
        <v>203</v>
      </c>
      <c r="B18" s="277"/>
      <c r="C18" s="277"/>
      <c r="D18" s="7">
        <v>40.5</v>
      </c>
      <c r="E18" s="7">
        <v>49</v>
      </c>
      <c r="F18" s="7">
        <v>49</v>
      </c>
      <c r="G18" s="7">
        <v>42.5</v>
      </c>
      <c r="H18" s="81">
        <f t="shared" si="0"/>
        <v>86.734693877551024</v>
      </c>
      <c r="I18" s="81">
        <f t="shared" si="1"/>
        <v>104.93827160493827</v>
      </c>
      <c r="J18" s="102"/>
      <c r="K18" s="102"/>
    </row>
    <row r="19" spans="1:11" ht="18.75">
      <c r="A19" s="276" t="s">
        <v>204</v>
      </c>
      <c r="B19" s="277"/>
      <c r="C19" s="277"/>
      <c r="D19" s="7"/>
      <c r="E19" s="7"/>
      <c r="F19" s="7"/>
      <c r="G19" s="7"/>
      <c r="H19" s="81"/>
      <c r="I19" s="81"/>
      <c r="J19" s="102"/>
      <c r="K19" s="102"/>
    </row>
    <row r="20" spans="1:11" ht="18.75">
      <c r="A20" s="214" t="s">
        <v>188</v>
      </c>
      <c r="B20" s="277"/>
      <c r="C20" s="277"/>
      <c r="D20" s="171">
        <f>SUM(D21:D23)</f>
        <v>2325.6999999999998</v>
      </c>
      <c r="E20" s="94">
        <f>SUM(E21:E23)</f>
        <v>5271.7</v>
      </c>
      <c r="F20" s="94">
        <f>SUM(F21:F23)</f>
        <v>5271.7</v>
      </c>
      <c r="G20" s="171">
        <f>SUM(G21:G23)</f>
        <v>1116.5</v>
      </c>
      <c r="H20" s="81">
        <f t="shared" ref="H20:H35" si="2">G20/F20*100</f>
        <v>21.179126278050724</v>
      </c>
      <c r="I20" s="81">
        <f>G20/D20*100</f>
        <v>48.007051640366342</v>
      </c>
      <c r="J20" s="102"/>
      <c r="K20" s="102"/>
    </row>
    <row r="21" spans="1:11" ht="18.75">
      <c r="A21" s="276" t="s">
        <v>178</v>
      </c>
      <c r="B21" s="277"/>
      <c r="C21" s="277"/>
      <c r="D21" s="7">
        <v>138</v>
      </c>
      <c r="E21" s="172">
        <v>163.19999999999999</v>
      </c>
      <c r="F21" s="7">
        <v>163.19999999999999</v>
      </c>
      <c r="G21" s="7">
        <v>43.9</v>
      </c>
      <c r="H21" s="81">
        <f t="shared" si="2"/>
        <v>26.899509803921568</v>
      </c>
      <c r="I21" s="81">
        <f>H21/D21*100</f>
        <v>19.492398408638817</v>
      </c>
      <c r="J21" s="102"/>
      <c r="K21" s="102"/>
    </row>
    <row r="22" spans="1:11" ht="18.75">
      <c r="A22" s="276" t="s">
        <v>190</v>
      </c>
      <c r="B22" s="277"/>
      <c r="C22" s="277"/>
      <c r="D22" s="7">
        <v>750.1</v>
      </c>
      <c r="E22" s="172">
        <v>1919.8</v>
      </c>
      <c r="F22" s="7">
        <v>1919.8</v>
      </c>
      <c r="G22" s="7">
        <v>227.2</v>
      </c>
      <c r="H22" s="81">
        <f t="shared" si="2"/>
        <v>11.834566100635483</v>
      </c>
      <c r="I22" s="81">
        <f>H22/D22*100</f>
        <v>1.5777317825137291</v>
      </c>
      <c r="J22" s="102"/>
      <c r="K22" s="102"/>
    </row>
    <row r="23" spans="1:11" ht="18.75">
      <c r="A23" s="276" t="s">
        <v>179</v>
      </c>
      <c r="B23" s="277"/>
      <c r="C23" s="277"/>
      <c r="D23" s="7">
        <v>1437.6</v>
      </c>
      <c r="E23" s="172">
        <v>3188.7</v>
      </c>
      <c r="F23" s="7">
        <v>3188.7</v>
      </c>
      <c r="G23" s="7">
        <v>845.4</v>
      </c>
      <c r="H23" s="81">
        <f t="shared" si="2"/>
        <v>26.512371812964531</v>
      </c>
      <c r="I23" s="81">
        <f t="shared" ref="I23:I35" si="3">G23/D23*100</f>
        <v>58.806343906510847</v>
      </c>
      <c r="J23" s="102"/>
      <c r="K23" s="102"/>
    </row>
    <row r="24" spans="1:11" ht="18.75">
      <c r="A24" s="214" t="s">
        <v>189</v>
      </c>
      <c r="B24" s="277"/>
      <c r="C24" s="277"/>
      <c r="D24" s="94">
        <f>SUM(D25:D27)</f>
        <v>456.90000000000003</v>
      </c>
      <c r="E24" s="94">
        <f>SUM(E25:E27)</f>
        <v>1159.8</v>
      </c>
      <c r="F24" s="94">
        <f>SUM(F25:F27)</f>
        <v>1159.8</v>
      </c>
      <c r="G24" s="94">
        <f>SUM(G25:G27)</f>
        <v>229.60000000000002</v>
      </c>
      <c r="H24" s="81">
        <f t="shared" si="2"/>
        <v>19.796516640800142</v>
      </c>
      <c r="I24" s="81">
        <f t="shared" si="3"/>
        <v>50.251696213613485</v>
      </c>
      <c r="J24" s="102"/>
      <c r="K24" s="102"/>
    </row>
    <row r="25" spans="1:11" ht="18.75">
      <c r="A25" s="276" t="s">
        <v>178</v>
      </c>
      <c r="B25" s="277"/>
      <c r="C25" s="277"/>
      <c r="D25" s="7">
        <v>30.3</v>
      </c>
      <c r="E25" s="7">
        <v>35.9</v>
      </c>
      <c r="F25" s="7">
        <v>35.9</v>
      </c>
      <c r="G25" s="7">
        <v>9.6999999999999993</v>
      </c>
      <c r="H25" s="81">
        <f t="shared" si="2"/>
        <v>27.019498607242337</v>
      </c>
      <c r="I25" s="81">
        <f t="shared" si="3"/>
        <v>32.013201320132012</v>
      </c>
      <c r="J25" s="102"/>
      <c r="K25" s="102"/>
    </row>
    <row r="26" spans="1:11" ht="18.75">
      <c r="A26" s="276" t="s">
        <v>306</v>
      </c>
      <c r="B26" s="277"/>
      <c r="C26" s="277"/>
      <c r="D26" s="7">
        <v>153.80000000000001</v>
      </c>
      <c r="E26" s="7">
        <v>422.4</v>
      </c>
      <c r="F26" s="7">
        <v>422.4</v>
      </c>
      <c r="G26" s="7">
        <v>46.6</v>
      </c>
      <c r="H26" s="81">
        <f t="shared" si="2"/>
        <v>11.032196969696971</v>
      </c>
      <c r="I26" s="81">
        <f t="shared" si="3"/>
        <v>30.299089726918073</v>
      </c>
      <c r="J26" s="102"/>
      <c r="K26" s="102"/>
    </row>
    <row r="27" spans="1:11" ht="18.75">
      <c r="A27" s="276" t="s">
        <v>179</v>
      </c>
      <c r="B27" s="277"/>
      <c r="C27" s="277"/>
      <c r="D27" s="7">
        <v>272.8</v>
      </c>
      <c r="E27" s="7">
        <v>701.5</v>
      </c>
      <c r="F27" s="7">
        <v>701.5</v>
      </c>
      <c r="G27" s="7">
        <v>173.3</v>
      </c>
      <c r="H27" s="81">
        <f t="shared" si="2"/>
        <v>24.704205274411976</v>
      </c>
      <c r="I27" s="81">
        <f t="shared" si="3"/>
        <v>63.52639296187683</v>
      </c>
      <c r="J27" s="102"/>
      <c r="K27" s="102"/>
    </row>
    <row r="28" spans="1:11" ht="18.75">
      <c r="A28" s="214" t="s">
        <v>205</v>
      </c>
      <c r="B28" s="277"/>
      <c r="C28" s="277"/>
      <c r="D28" s="94">
        <v>5901</v>
      </c>
      <c r="E28" s="94">
        <v>8227</v>
      </c>
      <c r="F28" s="94">
        <v>8227</v>
      </c>
      <c r="G28" s="94">
        <v>7339</v>
      </c>
      <c r="H28" s="81">
        <f t="shared" si="2"/>
        <v>89.206272031117052</v>
      </c>
      <c r="I28" s="81">
        <f t="shared" si="3"/>
        <v>124.36875105914251</v>
      </c>
      <c r="J28" s="102"/>
      <c r="K28" s="102"/>
    </row>
    <row r="29" spans="1:11" ht="18.75">
      <c r="A29" s="276" t="s">
        <v>178</v>
      </c>
      <c r="B29" s="277"/>
      <c r="C29" s="277"/>
      <c r="D29" s="7">
        <v>11496</v>
      </c>
      <c r="E29" s="7">
        <v>13601</v>
      </c>
      <c r="F29" s="7">
        <v>13601</v>
      </c>
      <c r="G29" s="7">
        <v>14633</v>
      </c>
      <c r="H29" s="81">
        <f t="shared" si="2"/>
        <v>107.58767737666348</v>
      </c>
      <c r="I29" s="81">
        <f t="shared" si="3"/>
        <v>127.28775226165622</v>
      </c>
      <c r="J29" s="102"/>
      <c r="K29" s="102"/>
    </row>
    <row r="30" spans="1:11" ht="18.75">
      <c r="A30" s="276" t="s">
        <v>306</v>
      </c>
      <c r="B30" s="277"/>
      <c r="C30" s="277"/>
      <c r="D30" s="7">
        <v>3250</v>
      </c>
      <c r="E30" s="7">
        <v>5423</v>
      </c>
      <c r="F30" s="7">
        <v>5423</v>
      </c>
      <c r="G30" s="7">
        <v>7212</v>
      </c>
      <c r="H30" s="81">
        <f t="shared" si="2"/>
        <v>132.9891204130555</v>
      </c>
      <c r="I30" s="81">
        <f t="shared" si="3"/>
        <v>221.90769230769232</v>
      </c>
      <c r="J30" s="102"/>
      <c r="K30" s="102"/>
    </row>
    <row r="31" spans="1:11" ht="18.75">
      <c r="A31" s="276" t="s">
        <v>179</v>
      </c>
      <c r="B31" s="277"/>
      <c r="C31" s="277"/>
      <c r="D31" s="7">
        <v>2958</v>
      </c>
      <c r="E31" s="7">
        <v>5423</v>
      </c>
      <c r="F31" s="7">
        <v>5423</v>
      </c>
      <c r="G31" s="7">
        <v>6630</v>
      </c>
      <c r="H31" s="81">
        <f>G31/F31*100</f>
        <v>122.25705329153604</v>
      </c>
      <c r="I31" s="81">
        <f t="shared" si="3"/>
        <v>224.13793103448273</v>
      </c>
      <c r="J31" s="102"/>
      <c r="K31" s="102"/>
    </row>
    <row r="32" spans="1:11" ht="18.75">
      <c r="A32" s="214" t="s">
        <v>206</v>
      </c>
      <c r="B32" s="277"/>
      <c r="C32" s="277"/>
      <c r="D32" s="94">
        <v>5908</v>
      </c>
      <c r="E32" s="94">
        <v>4134</v>
      </c>
      <c r="F32" s="94">
        <v>2849</v>
      </c>
      <c r="G32" s="94">
        <v>5908</v>
      </c>
      <c r="H32" s="81">
        <f t="shared" si="2"/>
        <v>207.37100737100738</v>
      </c>
      <c r="I32" s="81">
        <f t="shared" si="3"/>
        <v>100</v>
      </c>
      <c r="J32" s="102"/>
      <c r="K32" s="102"/>
    </row>
    <row r="33" spans="1:11" ht="18.75">
      <c r="A33" s="276" t="s">
        <v>178</v>
      </c>
      <c r="B33" s="277"/>
      <c r="C33" s="277"/>
      <c r="D33" s="7">
        <v>9254</v>
      </c>
      <c r="E33" s="7">
        <v>10949</v>
      </c>
      <c r="F33" s="7">
        <v>10949</v>
      </c>
      <c r="G33" s="7">
        <v>11780</v>
      </c>
      <c r="H33" s="81">
        <f t="shared" si="2"/>
        <v>107.58973422230341</v>
      </c>
      <c r="I33" s="81">
        <f t="shared" si="3"/>
        <v>127.29630430084289</v>
      </c>
      <c r="J33" s="102"/>
      <c r="K33" s="102"/>
    </row>
    <row r="34" spans="1:11" ht="18.75">
      <c r="A34" s="276" t="s">
        <v>190</v>
      </c>
      <c r="B34" s="277"/>
      <c r="C34" s="277"/>
      <c r="D34" s="7">
        <v>2616</v>
      </c>
      <c r="E34" s="7">
        <v>4365</v>
      </c>
      <c r="F34" s="7">
        <v>4365</v>
      </c>
      <c r="G34" s="7">
        <v>5806</v>
      </c>
      <c r="H34" s="81">
        <f t="shared" si="2"/>
        <v>133.01260022909506</v>
      </c>
      <c r="I34" s="81">
        <f t="shared" si="3"/>
        <v>221.94189602446482</v>
      </c>
      <c r="J34" s="102"/>
      <c r="K34" s="102"/>
    </row>
    <row r="35" spans="1:11" ht="18.75">
      <c r="A35" s="276" t="s">
        <v>179</v>
      </c>
      <c r="B35" s="277"/>
      <c r="C35" s="277"/>
      <c r="D35" s="7">
        <v>2380</v>
      </c>
      <c r="E35" s="7">
        <v>4365</v>
      </c>
      <c r="F35" s="7">
        <v>4365</v>
      </c>
      <c r="G35" s="7">
        <v>5337</v>
      </c>
      <c r="H35" s="81">
        <f t="shared" si="2"/>
        <v>122.26804123711341</v>
      </c>
      <c r="I35" s="81">
        <f t="shared" si="3"/>
        <v>224.24369747899161</v>
      </c>
      <c r="J35" s="102"/>
      <c r="K35" s="102"/>
    </row>
    <row r="36" spans="1:11" ht="18.75">
      <c r="A36" s="27"/>
      <c r="B36" s="173"/>
      <c r="C36" s="173"/>
      <c r="D36" s="27"/>
      <c r="E36" s="27"/>
      <c r="F36" s="27"/>
      <c r="G36" s="27"/>
      <c r="H36" s="102"/>
      <c r="I36" s="102"/>
      <c r="J36" s="102"/>
      <c r="K36" s="102"/>
    </row>
    <row r="37" spans="1:11" ht="18.75">
      <c r="A37" s="27"/>
      <c r="B37" s="173"/>
      <c r="C37" s="173"/>
      <c r="D37" s="27"/>
      <c r="E37" s="48"/>
      <c r="F37" s="27"/>
      <c r="G37" s="27"/>
      <c r="H37" s="102"/>
      <c r="I37" s="102"/>
      <c r="J37" s="102"/>
      <c r="K37" s="102"/>
    </row>
    <row r="38" spans="1:11" ht="18.75">
      <c r="A38" s="35" t="s">
        <v>307</v>
      </c>
      <c r="B38" s="35"/>
      <c r="C38" s="35"/>
      <c r="D38" s="35"/>
      <c r="E38" s="35"/>
      <c r="F38" s="35"/>
      <c r="G38" s="35"/>
      <c r="H38" s="35"/>
      <c r="I38" s="35"/>
      <c r="J38" s="35"/>
      <c r="K38" s="2"/>
    </row>
    <row r="39" spans="1:11" ht="18.75">
      <c r="A39" s="21"/>
      <c r="B39" s="22"/>
      <c r="C39" s="22"/>
      <c r="D39" s="22"/>
      <c r="E39" s="2"/>
      <c r="F39" s="2"/>
      <c r="G39" s="2"/>
      <c r="H39" s="2"/>
      <c r="I39" s="2"/>
      <c r="J39" s="2"/>
      <c r="K39" s="2"/>
    </row>
    <row r="40" spans="1:11" ht="60" customHeight="1">
      <c r="A40" s="234" t="s">
        <v>180</v>
      </c>
      <c r="B40" s="254" t="s">
        <v>308</v>
      </c>
      <c r="C40" s="261"/>
      <c r="D40" s="254" t="s">
        <v>345</v>
      </c>
      <c r="E40" s="261"/>
      <c r="F40" s="267" t="s">
        <v>346</v>
      </c>
      <c r="G40" s="268"/>
      <c r="H40" s="254" t="s">
        <v>309</v>
      </c>
      <c r="I40" s="261"/>
      <c r="J40" s="267" t="s">
        <v>347</v>
      </c>
      <c r="K40" s="261"/>
    </row>
    <row r="41" spans="1:11" ht="150">
      <c r="A41" s="234"/>
      <c r="B41" s="174" t="s">
        <v>310</v>
      </c>
      <c r="C41" s="174" t="s">
        <v>311</v>
      </c>
      <c r="D41" s="174" t="s">
        <v>312</v>
      </c>
      <c r="E41" s="174" t="s">
        <v>208</v>
      </c>
      <c r="F41" s="174" t="s">
        <v>207</v>
      </c>
      <c r="G41" s="174" t="s">
        <v>208</v>
      </c>
      <c r="H41" s="174" t="s">
        <v>207</v>
      </c>
      <c r="I41" s="174" t="s">
        <v>208</v>
      </c>
      <c r="J41" s="174" t="s">
        <v>207</v>
      </c>
      <c r="K41" s="175" t="s">
        <v>208</v>
      </c>
    </row>
    <row r="42" spans="1:11">
      <c r="A42" s="176">
        <v>1</v>
      </c>
      <c r="B42" s="176">
        <v>2</v>
      </c>
      <c r="C42" s="176">
        <v>3</v>
      </c>
      <c r="D42" s="176">
        <v>4</v>
      </c>
      <c r="E42" s="176">
        <v>5</v>
      </c>
      <c r="F42" s="176">
        <v>6</v>
      </c>
      <c r="G42" s="176">
        <v>7</v>
      </c>
      <c r="H42" s="176">
        <v>8</v>
      </c>
      <c r="I42" s="176">
        <v>9</v>
      </c>
      <c r="J42" s="176">
        <v>10</v>
      </c>
      <c r="K42" s="176">
        <v>11</v>
      </c>
    </row>
    <row r="43" spans="1:11" ht="131.25">
      <c r="A43" s="8" t="s">
        <v>313</v>
      </c>
      <c r="B43" s="13">
        <v>100</v>
      </c>
      <c r="C43" s="13">
        <v>100</v>
      </c>
      <c r="D43" s="13">
        <v>9065</v>
      </c>
      <c r="E43" s="177">
        <v>180</v>
      </c>
      <c r="F43" s="13">
        <v>4152</v>
      </c>
      <c r="G43" s="177">
        <v>56</v>
      </c>
      <c r="H43" s="13">
        <v>2801.9</v>
      </c>
      <c r="I43" s="177">
        <v>52</v>
      </c>
      <c r="J43" s="13">
        <v>14387.4</v>
      </c>
      <c r="K43" s="177">
        <v>223</v>
      </c>
    </row>
    <row r="44" spans="1:11" ht="281.25">
      <c r="A44" s="8" t="s">
        <v>314</v>
      </c>
      <c r="B44" s="13" t="s">
        <v>315</v>
      </c>
      <c r="C44" s="13" t="s">
        <v>315</v>
      </c>
      <c r="D44" s="13" t="s">
        <v>315</v>
      </c>
      <c r="E44" s="177"/>
      <c r="F44" s="13" t="s">
        <v>315</v>
      </c>
      <c r="G44" s="177"/>
      <c r="H44" s="13" t="s">
        <v>315</v>
      </c>
      <c r="I44" s="177"/>
      <c r="J44" s="81" t="s">
        <v>315</v>
      </c>
      <c r="K44" s="177"/>
    </row>
    <row r="45" spans="1:11" ht="150">
      <c r="A45" s="8" t="s">
        <v>316</v>
      </c>
      <c r="B45" s="13" t="s">
        <v>315</v>
      </c>
      <c r="C45" s="13" t="s">
        <v>315</v>
      </c>
      <c r="D45" s="13" t="s">
        <v>315</v>
      </c>
      <c r="E45" s="177"/>
      <c r="F45" s="13" t="s">
        <v>315</v>
      </c>
      <c r="G45" s="177"/>
      <c r="H45" s="13" t="s">
        <v>315</v>
      </c>
      <c r="I45" s="177"/>
      <c r="J45" s="81" t="s">
        <v>315</v>
      </c>
      <c r="K45" s="177"/>
    </row>
    <row r="46" spans="1:11" ht="37.5">
      <c r="A46" s="8" t="s">
        <v>40</v>
      </c>
      <c r="B46" s="172">
        <v>100</v>
      </c>
      <c r="C46" s="172">
        <v>100</v>
      </c>
      <c r="D46" s="172">
        <f t="shared" ref="D46:K46" si="4">SUM(D43)</f>
        <v>9065</v>
      </c>
      <c r="E46" s="177">
        <f t="shared" si="4"/>
        <v>180</v>
      </c>
      <c r="F46" s="172">
        <f t="shared" si="4"/>
        <v>4152</v>
      </c>
      <c r="G46" s="177">
        <f t="shared" si="4"/>
        <v>56</v>
      </c>
      <c r="H46" s="172">
        <f t="shared" si="4"/>
        <v>2801.9</v>
      </c>
      <c r="I46" s="177">
        <f t="shared" si="4"/>
        <v>52</v>
      </c>
      <c r="J46" s="172">
        <f t="shared" si="4"/>
        <v>14387.4</v>
      </c>
      <c r="K46" s="177">
        <f t="shared" si="4"/>
        <v>223</v>
      </c>
    </row>
    <row r="47" spans="1:11" ht="18.75">
      <c r="A47" s="23"/>
      <c r="B47" s="24"/>
      <c r="C47" s="24"/>
      <c r="D47" s="24"/>
      <c r="E47" s="24"/>
      <c r="F47" s="24"/>
      <c r="G47" s="24"/>
      <c r="H47" s="14"/>
      <c r="I47" s="14"/>
      <c r="J47" s="5"/>
      <c r="K47" s="5"/>
    </row>
    <row r="48" spans="1:11" ht="18.75">
      <c r="A48" s="5" t="s">
        <v>229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8.75">
      <c r="A49" s="21"/>
      <c r="B49" s="22"/>
      <c r="C49" s="22"/>
      <c r="D49" s="22"/>
      <c r="E49" s="2"/>
      <c r="F49" s="2"/>
      <c r="G49" s="2"/>
      <c r="H49" s="2"/>
      <c r="I49" s="2"/>
      <c r="J49" s="2"/>
      <c r="K49" s="2"/>
    </row>
    <row r="50" spans="1:11" ht="78.75">
      <c r="A50" s="96" t="s">
        <v>99</v>
      </c>
      <c r="B50" s="254" t="s">
        <v>54</v>
      </c>
      <c r="C50" s="260"/>
      <c r="D50" s="261"/>
      <c r="E50" s="96" t="s">
        <v>232</v>
      </c>
      <c r="F50" s="96" t="s">
        <v>51</v>
      </c>
      <c r="G50" s="96" t="s">
        <v>209</v>
      </c>
      <c r="H50" s="234" t="s">
        <v>64</v>
      </c>
      <c r="I50" s="235"/>
      <c r="J50" s="273" t="s">
        <v>21</v>
      </c>
      <c r="K50" s="273"/>
    </row>
    <row r="51" spans="1:11" ht="15.75">
      <c r="A51" s="167">
        <v>1</v>
      </c>
      <c r="B51" s="254">
        <v>2</v>
      </c>
      <c r="C51" s="260"/>
      <c r="D51" s="261"/>
      <c r="E51" s="167">
        <v>3</v>
      </c>
      <c r="F51" s="167">
        <v>4</v>
      </c>
      <c r="G51" s="167">
        <v>5</v>
      </c>
      <c r="H51" s="274">
        <v>6</v>
      </c>
      <c r="I51" s="275"/>
      <c r="J51" s="273">
        <v>7</v>
      </c>
      <c r="K51" s="273"/>
    </row>
    <row r="52" spans="1:11" ht="18.75">
      <c r="A52" s="7" t="s">
        <v>315</v>
      </c>
      <c r="B52" s="257" t="s">
        <v>315</v>
      </c>
      <c r="C52" s="271"/>
      <c r="D52" s="256"/>
      <c r="E52" s="81" t="s">
        <v>315</v>
      </c>
      <c r="F52" s="81" t="s">
        <v>315</v>
      </c>
      <c r="G52" s="81" t="s">
        <v>315</v>
      </c>
      <c r="H52" s="272" t="s">
        <v>315</v>
      </c>
      <c r="I52" s="235"/>
      <c r="J52" s="272" t="s">
        <v>315</v>
      </c>
      <c r="K52" s="235"/>
    </row>
    <row r="53" spans="1:11" ht="18.75">
      <c r="A53" s="7" t="s">
        <v>315</v>
      </c>
      <c r="B53" s="257" t="s">
        <v>315</v>
      </c>
      <c r="C53" s="271"/>
      <c r="D53" s="256"/>
      <c r="E53" s="81" t="s">
        <v>315</v>
      </c>
      <c r="F53" s="81" t="s">
        <v>315</v>
      </c>
      <c r="G53" s="81" t="s">
        <v>315</v>
      </c>
      <c r="H53" s="272" t="s">
        <v>315</v>
      </c>
      <c r="I53" s="235"/>
      <c r="J53" s="272" t="s">
        <v>315</v>
      </c>
      <c r="K53" s="235"/>
    </row>
    <row r="54" spans="1:11" ht="18.75">
      <c r="A54" s="7" t="s">
        <v>315</v>
      </c>
      <c r="B54" s="257" t="s">
        <v>315</v>
      </c>
      <c r="C54" s="271"/>
      <c r="D54" s="256"/>
      <c r="E54" s="81" t="s">
        <v>315</v>
      </c>
      <c r="F54" s="81" t="s">
        <v>315</v>
      </c>
      <c r="G54" s="81" t="s">
        <v>315</v>
      </c>
      <c r="H54" s="272" t="s">
        <v>315</v>
      </c>
      <c r="I54" s="235"/>
      <c r="J54" s="272" t="s">
        <v>315</v>
      </c>
      <c r="K54" s="235"/>
    </row>
    <row r="55" spans="1:11" ht="37.5">
      <c r="A55" s="8" t="s">
        <v>40</v>
      </c>
      <c r="B55" s="202" t="s">
        <v>22</v>
      </c>
      <c r="C55" s="203"/>
      <c r="D55" s="256"/>
      <c r="E55" s="81" t="s">
        <v>315</v>
      </c>
      <c r="F55" s="7" t="s">
        <v>22</v>
      </c>
      <c r="G55" s="7" t="s">
        <v>22</v>
      </c>
      <c r="H55" s="201" t="s">
        <v>22</v>
      </c>
      <c r="I55" s="235"/>
      <c r="J55" s="272" t="s">
        <v>315</v>
      </c>
      <c r="K55" s="235"/>
    </row>
    <row r="56" spans="1:11" ht="18.75">
      <c r="A56" s="14"/>
      <c r="B56" s="25"/>
      <c r="C56" s="25"/>
      <c r="D56" s="25"/>
      <c r="E56" s="25"/>
      <c r="F56" s="25"/>
      <c r="G56" s="25"/>
      <c r="H56" s="25"/>
      <c r="I56" s="25"/>
      <c r="J56" s="25"/>
      <c r="K56" s="3"/>
    </row>
    <row r="57" spans="1:11" ht="18.75">
      <c r="A57" s="5" t="s">
        <v>230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8.75">
      <c r="A58" s="5"/>
      <c r="B58" s="19"/>
      <c r="C58" s="19"/>
      <c r="D58" s="19"/>
      <c r="E58" s="5"/>
      <c r="F58" s="5"/>
      <c r="G58" s="5"/>
      <c r="H58" s="5"/>
      <c r="I58" s="5"/>
      <c r="J58" s="2"/>
      <c r="K58" s="2"/>
    </row>
    <row r="59" spans="1:11" ht="31.5">
      <c r="A59" s="96" t="s">
        <v>50</v>
      </c>
      <c r="B59" s="254" t="s">
        <v>317</v>
      </c>
      <c r="C59" s="260"/>
      <c r="D59" s="261"/>
      <c r="E59" s="262" t="s">
        <v>318</v>
      </c>
      <c r="F59" s="263"/>
      <c r="G59" s="264" t="s">
        <v>319</v>
      </c>
      <c r="H59" s="264"/>
      <c r="I59" s="262" t="s">
        <v>320</v>
      </c>
      <c r="J59" s="265"/>
      <c r="K59" s="263"/>
    </row>
    <row r="60" spans="1:11" ht="15.75">
      <c r="A60" s="96">
        <v>1</v>
      </c>
      <c r="B60" s="254">
        <v>2</v>
      </c>
      <c r="C60" s="260"/>
      <c r="D60" s="266"/>
      <c r="E60" s="254">
        <v>3</v>
      </c>
      <c r="F60" s="261"/>
      <c r="G60" s="267">
        <v>4</v>
      </c>
      <c r="H60" s="268"/>
      <c r="I60" s="254">
        <v>5</v>
      </c>
      <c r="J60" s="269"/>
      <c r="K60" s="270"/>
    </row>
    <row r="61" spans="1:11" ht="131.25">
      <c r="A61" s="8" t="s">
        <v>210</v>
      </c>
      <c r="B61" s="202" t="s">
        <v>315</v>
      </c>
      <c r="C61" s="203"/>
      <c r="D61" s="256"/>
      <c r="E61" s="202" t="s">
        <v>315</v>
      </c>
      <c r="F61" s="256"/>
      <c r="G61" s="202" t="s">
        <v>315</v>
      </c>
      <c r="H61" s="256"/>
      <c r="I61" s="257" t="s">
        <v>315</v>
      </c>
      <c r="J61" s="258"/>
      <c r="K61" s="259"/>
    </row>
    <row r="62" spans="1:11" ht="37.5">
      <c r="A62" s="8" t="s">
        <v>80</v>
      </c>
      <c r="B62" s="202" t="s">
        <v>315</v>
      </c>
      <c r="C62" s="203"/>
      <c r="D62" s="256"/>
      <c r="E62" s="202" t="s">
        <v>315</v>
      </c>
      <c r="F62" s="256"/>
      <c r="G62" s="202" t="s">
        <v>315</v>
      </c>
      <c r="H62" s="256"/>
      <c r="I62" s="257" t="s">
        <v>315</v>
      </c>
      <c r="J62" s="258"/>
      <c r="K62" s="259"/>
    </row>
    <row r="63" spans="1:11" ht="18.75">
      <c r="A63" s="8"/>
      <c r="B63" s="202" t="s">
        <v>315</v>
      </c>
      <c r="C63" s="203"/>
      <c r="D63" s="256"/>
      <c r="E63" s="202" t="s">
        <v>315</v>
      </c>
      <c r="F63" s="256"/>
      <c r="G63" s="202" t="s">
        <v>315</v>
      </c>
      <c r="H63" s="256"/>
      <c r="I63" s="257" t="s">
        <v>315</v>
      </c>
      <c r="J63" s="258"/>
      <c r="K63" s="259"/>
    </row>
    <row r="64" spans="1:11" ht="131.25">
      <c r="A64" s="8" t="s">
        <v>211</v>
      </c>
      <c r="B64" s="202" t="s">
        <v>315</v>
      </c>
      <c r="C64" s="203"/>
      <c r="D64" s="256"/>
      <c r="E64" s="202" t="s">
        <v>315</v>
      </c>
      <c r="F64" s="256"/>
      <c r="G64" s="202" t="s">
        <v>315</v>
      </c>
      <c r="H64" s="256"/>
      <c r="I64" s="257" t="s">
        <v>315</v>
      </c>
      <c r="J64" s="258"/>
      <c r="K64" s="259"/>
    </row>
    <row r="65" spans="1:11" ht="37.5">
      <c r="A65" s="8" t="s">
        <v>81</v>
      </c>
      <c r="B65" s="202" t="s">
        <v>315</v>
      </c>
      <c r="C65" s="203"/>
      <c r="D65" s="256"/>
      <c r="E65" s="202" t="s">
        <v>315</v>
      </c>
      <c r="F65" s="256"/>
      <c r="G65" s="202" t="s">
        <v>315</v>
      </c>
      <c r="H65" s="256"/>
      <c r="I65" s="257" t="s">
        <v>315</v>
      </c>
      <c r="J65" s="258"/>
      <c r="K65" s="259"/>
    </row>
    <row r="66" spans="1:11" ht="18.75">
      <c r="A66" s="8"/>
      <c r="B66" s="202" t="s">
        <v>315</v>
      </c>
      <c r="C66" s="203"/>
      <c r="D66" s="256"/>
      <c r="E66" s="202" t="s">
        <v>315</v>
      </c>
      <c r="F66" s="256"/>
      <c r="G66" s="202" t="s">
        <v>315</v>
      </c>
      <c r="H66" s="256"/>
      <c r="I66" s="257" t="s">
        <v>315</v>
      </c>
      <c r="J66" s="258"/>
      <c r="K66" s="259"/>
    </row>
    <row r="67" spans="1:11" ht="131.25">
      <c r="A67" s="8" t="s">
        <v>212</v>
      </c>
      <c r="B67" s="202" t="s">
        <v>315</v>
      </c>
      <c r="C67" s="203"/>
      <c r="D67" s="256"/>
      <c r="E67" s="202" t="s">
        <v>315</v>
      </c>
      <c r="F67" s="256"/>
      <c r="G67" s="202" t="s">
        <v>315</v>
      </c>
      <c r="H67" s="256"/>
      <c r="I67" s="257" t="s">
        <v>315</v>
      </c>
      <c r="J67" s="258"/>
      <c r="K67" s="259"/>
    </row>
    <row r="68" spans="1:11" ht="37.5">
      <c r="A68" s="8" t="s">
        <v>80</v>
      </c>
      <c r="B68" s="202" t="s">
        <v>315</v>
      </c>
      <c r="C68" s="203"/>
      <c r="D68" s="256"/>
      <c r="E68" s="202" t="s">
        <v>315</v>
      </c>
      <c r="F68" s="256"/>
      <c r="G68" s="202" t="s">
        <v>315</v>
      </c>
      <c r="H68" s="256"/>
      <c r="I68" s="257" t="s">
        <v>315</v>
      </c>
      <c r="J68" s="258"/>
      <c r="K68" s="259"/>
    </row>
    <row r="69" spans="1:11" ht="18.75">
      <c r="A69" s="8"/>
      <c r="B69" s="202" t="s">
        <v>315</v>
      </c>
      <c r="C69" s="203"/>
      <c r="D69" s="256"/>
      <c r="E69" s="202" t="s">
        <v>315</v>
      </c>
      <c r="F69" s="256"/>
      <c r="G69" s="202" t="s">
        <v>315</v>
      </c>
      <c r="H69" s="256"/>
      <c r="I69" s="257" t="s">
        <v>315</v>
      </c>
      <c r="J69" s="258"/>
      <c r="K69" s="259"/>
    </row>
    <row r="70" spans="1:11" ht="37.5">
      <c r="A70" s="8" t="s">
        <v>40</v>
      </c>
      <c r="B70" s="202" t="s">
        <v>315</v>
      </c>
      <c r="C70" s="203"/>
      <c r="D70" s="256"/>
      <c r="E70" s="202" t="s">
        <v>315</v>
      </c>
      <c r="F70" s="256"/>
      <c r="G70" s="202" t="s">
        <v>315</v>
      </c>
      <c r="H70" s="256"/>
      <c r="I70" s="257" t="s">
        <v>315</v>
      </c>
      <c r="J70" s="258"/>
      <c r="K70" s="259"/>
    </row>
    <row r="71" spans="1:11" ht="18.75">
      <c r="A71" s="2"/>
      <c r="B71" s="22"/>
      <c r="C71" s="22"/>
      <c r="D71" s="22"/>
      <c r="E71" s="30"/>
      <c r="F71" s="30"/>
      <c r="G71" s="30"/>
      <c r="H71" s="2"/>
      <c r="I71" s="2"/>
      <c r="J71" s="2"/>
      <c r="K71" s="2"/>
    </row>
    <row r="72" spans="1:11" ht="18.75">
      <c r="A72" s="242" t="s">
        <v>321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>
      <c r="A73" s="245" t="s">
        <v>35</v>
      </c>
      <c r="B73" s="247" t="s">
        <v>146</v>
      </c>
      <c r="C73" s="248"/>
      <c r="D73" s="251" t="s">
        <v>147</v>
      </c>
      <c r="E73" s="251" t="s">
        <v>220</v>
      </c>
      <c r="F73" s="251" t="s">
        <v>148</v>
      </c>
      <c r="G73" s="254" t="s">
        <v>233</v>
      </c>
      <c r="H73" s="255"/>
      <c r="I73" s="255"/>
      <c r="J73" s="255"/>
      <c r="K73" s="256"/>
    </row>
    <row r="74" spans="1:11" ht="78.75">
      <c r="A74" s="246"/>
      <c r="B74" s="249"/>
      <c r="C74" s="250"/>
      <c r="D74" s="252"/>
      <c r="E74" s="253"/>
      <c r="F74" s="252"/>
      <c r="G74" s="178" t="s">
        <v>149</v>
      </c>
      <c r="H74" s="96" t="s">
        <v>150</v>
      </c>
      <c r="I74" s="96" t="s">
        <v>26</v>
      </c>
      <c r="J74" s="96" t="s">
        <v>151</v>
      </c>
      <c r="K74" s="179" t="s">
        <v>152</v>
      </c>
    </row>
    <row r="75" spans="1:11" ht="15.75">
      <c r="A75" s="56">
        <v>1</v>
      </c>
      <c r="B75" s="240">
        <v>2</v>
      </c>
      <c r="C75" s="241"/>
      <c r="D75" s="96">
        <v>3</v>
      </c>
      <c r="E75" s="96">
        <v>4</v>
      </c>
      <c r="F75" s="97">
        <v>5</v>
      </c>
      <c r="G75" s="96">
        <v>6</v>
      </c>
      <c r="H75" s="96">
        <v>7</v>
      </c>
      <c r="I75" s="96">
        <v>8</v>
      </c>
      <c r="J75" s="96">
        <v>9</v>
      </c>
      <c r="K75" s="99">
        <v>10</v>
      </c>
    </row>
    <row r="76" spans="1:11" ht="15.75">
      <c r="A76" s="56" t="s">
        <v>315</v>
      </c>
      <c r="B76" s="240" t="s">
        <v>315</v>
      </c>
      <c r="C76" s="241"/>
      <c r="D76" s="96" t="s">
        <v>315</v>
      </c>
      <c r="E76" s="96" t="s">
        <v>315</v>
      </c>
      <c r="F76" s="96" t="s">
        <v>315</v>
      </c>
      <c r="G76" s="96" t="s">
        <v>315</v>
      </c>
      <c r="H76" s="96" t="s">
        <v>315</v>
      </c>
      <c r="I76" s="96" t="s">
        <v>315</v>
      </c>
      <c r="J76" s="96" t="s">
        <v>315</v>
      </c>
      <c r="K76" s="96" t="s">
        <v>315</v>
      </c>
    </row>
    <row r="77" spans="1:11" ht="15.75">
      <c r="A77" s="56" t="s">
        <v>315</v>
      </c>
      <c r="B77" s="240" t="s">
        <v>315</v>
      </c>
      <c r="C77" s="241"/>
      <c r="D77" s="96" t="s">
        <v>315</v>
      </c>
      <c r="E77" s="96" t="s">
        <v>315</v>
      </c>
      <c r="F77" s="96" t="s">
        <v>315</v>
      </c>
      <c r="G77" s="96" t="s">
        <v>315</v>
      </c>
      <c r="H77" s="96" t="s">
        <v>315</v>
      </c>
      <c r="I77" s="96" t="s">
        <v>315</v>
      </c>
      <c r="J77" s="96" t="s">
        <v>315</v>
      </c>
      <c r="K77" s="96" t="s">
        <v>315</v>
      </c>
    </row>
    <row r="78" spans="1:11" ht="37.5">
      <c r="A78" s="101" t="s">
        <v>40</v>
      </c>
      <c r="B78" s="240" t="s">
        <v>315</v>
      </c>
      <c r="C78" s="241"/>
      <c r="D78" s="96" t="s">
        <v>315</v>
      </c>
      <c r="E78" s="96" t="s">
        <v>315</v>
      </c>
      <c r="F78" s="96" t="s">
        <v>315</v>
      </c>
      <c r="G78" s="96" t="s">
        <v>315</v>
      </c>
      <c r="H78" s="96" t="s">
        <v>315</v>
      </c>
      <c r="I78" s="96" t="s">
        <v>315</v>
      </c>
      <c r="J78" s="96" t="s">
        <v>315</v>
      </c>
      <c r="K78" s="96" t="s">
        <v>315</v>
      </c>
    </row>
    <row r="79" spans="1:11" ht="18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8.75">
      <c r="A80" s="242" t="s">
        <v>322</v>
      </c>
      <c r="B80" s="242"/>
      <c r="C80" s="242"/>
      <c r="D80" s="242"/>
      <c r="E80" s="242"/>
      <c r="F80" s="242"/>
      <c r="G80" s="242"/>
      <c r="H80" s="242"/>
      <c r="I80" s="242"/>
      <c r="J80" s="35"/>
      <c r="K80" s="35"/>
    </row>
    <row r="81" spans="1:11" ht="18.75">
      <c r="A81" s="243" t="s">
        <v>35</v>
      </c>
      <c r="B81" s="243" t="s">
        <v>153</v>
      </c>
      <c r="C81" s="234" t="s">
        <v>146</v>
      </c>
      <c r="D81" s="234" t="s">
        <v>220</v>
      </c>
      <c r="E81" s="234" t="s">
        <v>154</v>
      </c>
      <c r="F81" s="234" t="s">
        <v>155</v>
      </c>
      <c r="G81" s="235"/>
      <c r="H81" s="235"/>
      <c r="I81" s="235"/>
      <c r="J81" s="235"/>
      <c r="K81" s="2"/>
    </row>
    <row r="82" spans="1:11" ht="18.75">
      <c r="A82" s="243"/>
      <c r="B82" s="244"/>
      <c r="C82" s="235"/>
      <c r="D82" s="234"/>
      <c r="E82" s="234"/>
      <c r="F82" s="236" t="s">
        <v>323</v>
      </c>
      <c r="G82" s="234" t="s">
        <v>324</v>
      </c>
      <c r="H82" s="235"/>
      <c r="I82" s="235"/>
      <c r="J82" s="235"/>
      <c r="K82" s="2"/>
    </row>
    <row r="83" spans="1:11" ht="18.75">
      <c r="A83" s="243"/>
      <c r="B83" s="244"/>
      <c r="C83" s="235"/>
      <c r="D83" s="234"/>
      <c r="E83" s="234"/>
      <c r="F83" s="236"/>
      <c r="G83" s="96" t="s">
        <v>325</v>
      </c>
      <c r="H83" s="96" t="s">
        <v>326</v>
      </c>
      <c r="I83" s="96" t="s">
        <v>327</v>
      </c>
      <c r="J83" s="96" t="s">
        <v>328</v>
      </c>
      <c r="K83" s="2"/>
    </row>
    <row r="84" spans="1:11" ht="18.75">
      <c r="A84" s="56">
        <v>1</v>
      </c>
      <c r="B84" s="56">
        <v>2</v>
      </c>
      <c r="C84" s="96">
        <v>3</v>
      </c>
      <c r="D84" s="96">
        <v>4</v>
      </c>
      <c r="E84" s="96">
        <v>5</v>
      </c>
      <c r="F84" s="96">
        <v>6</v>
      </c>
      <c r="G84" s="96">
        <v>7</v>
      </c>
      <c r="H84" s="96">
        <v>8</v>
      </c>
      <c r="I84" s="96">
        <v>9</v>
      </c>
      <c r="J84" s="96">
        <v>10</v>
      </c>
      <c r="K84" s="2"/>
    </row>
    <row r="85" spans="1:11" ht="18.75">
      <c r="A85" s="88" t="s">
        <v>315</v>
      </c>
      <c r="B85" s="56" t="s">
        <v>315</v>
      </c>
      <c r="C85" s="56" t="s">
        <v>315</v>
      </c>
      <c r="D85" s="56" t="s">
        <v>315</v>
      </c>
      <c r="E85" s="56" t="s">
        <v>315</v>
      </c>
      <c r="F85" s="56" t="s">
        <v>315</v>
      </c>
      <c r="G85" s="56" t="s">
        <v>315</v>
      </c>
      <c r="H85" s="56" t="s">
        <v>315</v>
      </c>
      <c r="I85" s="56" t="s">
        <v>315</v>
      </c>
      <c r="J85" s="56" t="s">
        <v>315</v>
      </c>
      <c r="K85" s="2"/>
    </row>
    <row r="86" spans="1:11" ht="18.75">
      <c r="A86" s="88" t="s">
        <v>315</v>
      </c>
      <c r="B86" s="56" t="s">
        <v>315</v>
      </c>
      <c r="C86" s="56" t="s">
        <v>315</v>
      </c>
      <c r="D86" s="56" t="s">
        <v>315</v>
      </c>
      <c r="E86" s="56" t="s">
        <v>315</v>
      </c>
      <c r="F86" s="56" t="s">
        <v>315</v>
      </c>
      <c r="G86" s="56" t="s">
        <v>315</v>
      </c>
      <c r="H86" s="56" t="s">
        <v>315</v>
      </c>
      <c r="I86" s="56" t="s">
        <v>315</v>
      </c>
      <c r="J86" s="56" t="s">
        <v>315</v>
      </c>
      <c r="K86" s="2"/>
    </row>
    <row r="87" spans="1:11" ht="37.5">
      <c r="A87" s="101" t="s">
        <v>40</v>
      </c>
      <c r="B87" s="56" t="s">
        <v>315</v>
      </c>
      <c r="C87" s="56" t="s">
        <v>315</v>
      </c>
      <c r="D87" s="56" t="s">
        <v>315</v>
      </c>
      <c r="E87" s="56" t="s">
        <v>315</v>
      </c>
      <c r="F87" s="56" t="s">
        <v>315</v>
      </c>
      <c r="G87" s="56" t="s">
        <v>315</v>
      </c>
      <c r="H87" s="56" t="s">
        <v>315</v>
      </c>
      <c r="I87" s="56" t="s">
        <v>315</v>
      </c>
      <c r="J87" s="56" t="s">
        <v>315</v>
      </c>
      <c r="K87" s="2"/>
    </row>
    <row r="88" spans="1:11" ht="18.75">
      <c r="A88" s="2"/>
      <c r="B88" s="22"/>
      <c r="C88" s="22"/>
      <c r="D88" s="22"/>
      <c r="E88" s="2"/>
      <c r="F88" s="2"/>
      <c r="G88" s="2"/>
      <c r="H88" s="2"/>
      <c r="I88" s="2"/>
      <c r="J88" s="2"/>
      <c r="K88" s="2"/>
    </row>
    <row r="89" spans="1:11" ht="37.5">
      <c r="A89" s="49" t="s">
        <v>298</v>
      </c>
      <c r="B89" s="1"/>
      <c r="C89" s="237"/>
      <c r="D89" s="237"/>
      <c r="E89" s="237"/>
      <c r="F89" s="238"/>
      <c r="G89" s="15"/>
      <c r="H89" s="239" t="s">
        <v>299</v>
      </c>
      <c r="I89" s="239"/>
      <c r="J89" s="239"/>
      <c r="K89" s="2"/>
    </row>
    <row r="90" spans="1:11" ht="18.75">
      <c r="A90" s="25" t="s">
        <v>56</v>
      </c>
      <c r="B90" s="3"/>
      <c r="C90" s="204" t="s">
        <v>57</v>
      </c>
      <c r="D90" s="204"/>
      <c r="E90" s="204"/>
      <c r="F90" s="204"/>
      <c r="G90" s="26"/>
      <c r="H90" s="199" t="s">
        <v>79</v>
      </c>
      <c r="I90" s="199"/>
      <c r="J90" s="199"/>
      <c r="K90" s="2"/>
    </row>
    <row r="91" spans="1:11" ht="18.75">
      <c r="A91" s="2"/>
      <c r="B91" s="22"/>
      <c r="C91" s="22"/>
      <c r="D91" s="22"/>
      <c r="E91" s="2"/>
      <c r="F91" s="2"/>
      <c r="G91" s="2"/>
      <c r="H91" s="2"/>
      <c r="I91" s="2"/>
      <c r="J91" s="2"/>
      <c r="K91" s="2"/>
    </row>
  </sheetData>
  <mergeCells count="126">
    <mergeCell ref="A2:I2"/>
    <mergeCell ref="A3:I3"/>
    <mergeCell ref="A4:I4"/>
    <mergeCell ref="A5:I5"/>
    <mergeCell ref="A9:I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0:A41"/>
    <mergeCell ref="B40:C40"/>
    <mergeCell ref="D40:E40"/>
    <mergeCell ref="F40:G40"/>
    <mergeCell ref="H40:I40"/>
    <mergeCell ref="J40:K40"/>
    <mergeCell ref="B50:D50"/>
    <mergeCell ref="H50:I50"/>
    <mergeCell ref="J50:K50"/>
    <mergeCell ref="B51:D51"/>
    <mergeCell ref="H51:I51"/>
    <mergeCell ref="J51:K51"/>
    <mergeCell ref="B52:D52"/>
    <mergeCell ref="H52:I52"/>
    <mergeCell ref="J52:K52"/>
    <mergeCell ref="B53:D53"/>
    <mergeCell ref="H53:I53"/>
    <mergeCell ref="J53:K53"/>
    <mergeCell ref="B54:D54"/>
    <mergeCell ref="H54:I54"/>
    <mergeCell ref="J54:K54"/>
    <mergeCell ref="B55:D55"/>
    <mergeCell ref="H55:I55"/>
    <mergeCell ref="J55:K55"/>
    <mergeCell ref="B59:D59"/>
    <mergeCell ref="E59:F59"/>
    <mergeCell ref="G59:H59"/>
    <mergeCell ref="I59:K59"/>
    <mergeCell ref="B60:D60"/>
    <mergeCell ref="E60:F60"/>
    <mergeCell ref="G60:H60"/>
    <mergeCell ref="I60:K60"/>
    <mergeCell ref="B61:D61"/>
    <mergeCell ref="E61:F61"/>
    <mergeCell ref="G61:H61"/>
    <mergeCell ref="I61:K61"/>
    <mergeCell ref="B62:D62"/>
    <mergeCell ref="E62:F62"/>
    <mergeCell ref="G62:H62"/>
    <mergeCell ref="I62:K62"/>
    <mergeCell ref="B63:D63"/>
    <mergeCell ref="E63:F63"/>
    <mergeCell ref="G63:H63"/>
    <mergeCell ref="I63:K63"/>
    <mergeCell ref="B64:D64"/>
    <mergeCell ref="E64:F64"/>
    <mergeCell ref="G64:H64"/>
    <mergeCell ref="I64:K64"/>
    <mergeCell ref="B65:D65"/>
    <mergeCell ref="E65:F65"/>
    <mergeCell ref="G65:H65"/>
    <mergeCell ref="I65:K65"/>
    <mergeCell ref="B66:D66"/>
    <mergeCell ref="E66:F66"/>
    <mergeCell ref="G66:H66"/>
    <mergeCell ref="I66:K66"/>
    <mergeCell ref="B67:D67"/>
    <mergeCell ref="E67:F67"/>
    <mergeCell ref="G67:H67"/>
    <mergeCell ref="I67:K67"/>
    <mergeCell ref="B68:D68"/>
    <mergeCell ref="E68:F68"/>
    <mergeCell ref="G68:H68"/>
    <mergeCell ref="I68:K68"/>
    <mergeCell ref="B69:D69"/>
    <mergeCell ref="E69:F69"/>
    <mergeCell ref="G69:H69"/>
    <mergeCell ref="I69:K69"/>
    <mergeCell ref="B70:D70"/>
    <mergeCell ref="E70:F70"/>
    <mergeCell ref="G70:H70"/>
    <mergeCell ref="I70:K70"/>
    <mergeCell ref="A72:K72"/>
    <mergeCell ref="A73:A74"/>
    <mergeCell ref="B73:C74"/>
    <mergeCell ref="D73:D74"/>
    <mergeCell ref="E73:E74"/>
    <mergeCell ref="F73:F74"/>
    <mergeCell ref="G73:K73"/>
    <mergeCell ref="B75:C75"/>
    <mergeCell ref="B76:C76"/>
    <mergeCell ref="B77:C77"/>
    <mergeCell ref="B78:C78"/>
    <mergeCell ref="A80:I80"/>
    <mergeCell ref="A81:A83"/>
    <mergeCell ref="B81:B83"/>
    <mergeCell ref="C81:C83"/>
    <mergeCell ref="D81:D83"/>
    <mergeCell ref="E81:E83"/>
    <mergeCell ref="F81:J81"/>
    <mergeCell ref="F82:F83"/>
    <mergeCell ref="G82:J82"/>
    <mergeCell ref="C89:F89"/>
    <mergeCell ref="H89:J89"/>
    <mergeCell ref="C90:F90"/>
    <mergeCell ref="H90:J9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D1" workbookViewId="0">
      <selection activeCell="B12" sqref="B12:D12"/>
    </sheetView>
  </sheetViews>
  <sheetFormatPr defaultRowHeight="12.75"/>
  <sheetData>
    <row r="1" spans="1:29" ht="18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"/>
      <c r="Q1" s="4"/>
      <c r="R1" s="29"/>
      <c r="S1" s="29"/>
      <c r="T1" s="29"/>
      <c r="U1" s="29"/>
      <c r="V1" s="2"/>
      <c r="W1" s="2"/>
      <c r="X1" s="2"/>
      <c r="Y1" s="2"/>
      <c r="Z1" s="2"/>
      <c r="AA1" s="2"/>
      <c r="AB1" s="2"/>
      <c r="AC1" s="29"/>
    </row>
    <row r="2" spans="1:29" ht="18.75">
      <c r="A2" s="242" t="s">
        <v>231</v>
      </c>
      <c r="B2" s="242"/>
      <c r="C2" s="242"/>
      <c r="D2" s="242"/>
      <c r="E2" s="242"/>
      <c r="F2" s="242"/>
      <c r="G2" s="242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5.75">
      <c r="A3" s="234" t="s">
        <v>35</v>
      </c>
      <c r="B3" s="262" t="s">
        <v>171</v>
      </c>
      <c r="C3" s="302"/>
      <c r="D3" s="263"/>
      <c r="E3" s="254" t="s">
        <v>39</v>
      </c>
      <c r="F3" s="260"/>
      <c r="G3" s="260"/>
      <c r="H3" s="260"/>
      <c r="I3" s="294"/>
      <c r="J3" s="254" t="s">
        <v>65</v>
      </c>
      <c r="K3" s="260"/>
      <c r="L3" s="260"/>
      <c r="M3" s="260"/>
      <c r="N3" s="294"/>
      <c r="O3" s="254" t="s">
        <v>192</v>
      </c>
      <c r="P3" s="260"/>
      <c r="Q3" s="260"/>
      <c r="R3" s="260"/>
      <c r="S3" s="294"/>
      <c r="T3" s="254" t="s">
        <v>329</v>
      </c>
      <c r="U3" s="260"/>
      <c r="V3" s="260"/>
      <c r="W3" s="260"/>
      <c r="X3" s="294"/>
      <c r="Y3" s="234" t="s">
        <v>40</v>
      </c>
      <c r="Z3" s="234"/>
      <c r="AA3" s="234"/>
      <c r="AB3" s="234"/>
      <c r="AC3" s="234"/>
    </row>
    <row r="4" spans="1:29" ht="15.75">
      <c r="A4" s="234"/>
      <c r="B4" s="295"/>
      <c r="C4" s="321"/>
      <c r="D4" s="297"/>
      <c r="E4" s="251" t="s">
        <v>277</v>
      </c>
      <c r="F4" s="254" t="s">
        <v>324</v>
      </c>
      <c r="G4" s="260"/>
      <c r="H4" s="260"/>
      <c r="I4" s="294"/>
      <c r="J4" s="251" t="s">
        <v>277</v>
      </c>
      <c r="K4" s="254" t="s">
        <v>324</v>
      </c>
      <c r="L4" s="266"/>
      <c r="M4" s="266"/>
      <c r="N4" s="261"/>
      <c r="O4" s="251" t="s">
        <v>277</v>
      </c>
      <c r="P4" s="254" t="s">
        <v>324</v>
      </c>
      <c r="Q4" s="260"/>
      <c r="R4" s="260"/>
      <c r="S4" s="294"/>
      <c r="T4" s="251" t="s">
        <v>277</v>
      </c>
      <c r="U4" s="254" t="s">
        <v>324</v>
      </c>
      <c r="V4" s="260"/>
      <c r="W4" s="260"/>
      <c r="X4" s="294"/>
      <c r="Y4" s="234" t="s">
        <v>277</v>
      </c>
      <c r="Z4" s="234" t="s">
        <v>324</v>
      </c>
      <c r="AA4" s="234"/>
      <c r="AB4" s="234"/>
      <c r="AC4" s="234"/>
    </row>
    <row r="5" spans="1:29" ht="15.75">
      <c r="A5" s="234"/>
      <c r="B5" s="298"/>
      <c r="C5" s="299"/>
      <c r="D5" s="300"/>
      <c r="E5" s="301"/>
      <c r="F5" s="96" t="s">
        <v>330</v>
      </c>
      <c r="G5" s="96" t="s">
        <v>326</v>
      </c>
      <c r="H5" s="96" t="s">
        <v>327</v>
      </c>
      <c r="I5" s="96" t="s">
        <v>328</v>
      </c>
      <c r="J5" s="301"/>
      <c r="K5" s="96" t="s">
        <v>330</v>
      </c>
      <c r="L5" s="96" t="s">
        <v>326</v>
      </c>
      <c r="M5" s="96" t="s">
        <v>327</v>
      </c>
      <c r="N5" s="96" t="s">
        <v>328</v>
      </c>
      <c r="O5" s="301"/>
      <c r="P5" s="96" t="s">
        <v>331</v>
      </c>
      <c r="Q5" s="96" t="s">
        <v>332</v>
      </c>
      <c r="R5" s="96" t="s">
        <v>333</v>
      </c>
      <c r="S5" s="96" t="s">
        <v>334</v>
      </c>
      <c r="T5" s="301"/>
      <c r="U5" s="96" t="s">
        <v>331</v>
      </c>
      <c r="V5" s="96" t="s">
        <v>332</v>
      </c>
      <c r="W5" s="96" t="s">
        <v>333</v>
      </c>
      <c r="X5" s="96" t="s">
        <v>334</v>
      </c>
      <c r="Y5" s="234"/>
      <c r="Z5" s="96" t="s">
        <v>331</v>
      </c>
      <c r="AA5" s="96" t="s">
        <v>332</v>
      </c>
      <c r="AB5" s="96" t="s">
        <v>333</v>
      </c>
      <c r="AC5" s="96" t="s">
        <v>334</v>
      </c>
    </row>
    <row r="6" spans="1:29" ht="15">
      <c r="A6" s="174">
        <v>1</v>
      </c>
      <c r="B6" s="318">
        <v>2</v>
      </c>
      <c r="C6" s="319"/>
      <c r="D6" s="320"/>
      <c r="E6" s="174">
        <v>3</v>
      </c>
      <c r="F6" s="174">
        <v>4</v>
      </c>
      <c r="G6" s="174">
        <v>5</v>
      </c>
      <c r="H6" s="174">
        <v>6</v>
      </c>
      <c r="I6" s="174">
        <v>7</v>
      </c>
      <c r="J6" s="174">
        <v>8</v>
      </c>
      <c r="K6" s="174">
        <v>9</v>
      </c>
      <c r="L6" s="174">
        <v>10</v>
      </c>
      <c r="M6" s="174">
        <v>11</v>
      </c>
      <c r="N6" s="174">
        <v>12</v>
      </c>
      <c r="O6" s="174">
        <v>13</v>
      </c>
      <c r="P6" s="174">
        <v>14</v>
      </c>
      <c r="Q6" s="174">
        <v>15</v>
      </c>
      <c r="R6" s="174">
        <v>16</v>
      </c>
      <c r="S6" s="174">
        <v>17</v>
      </c>
      <c r="T6" s="174">
        <v>18</v>
      </c>
      <c r="U6" s="174">
        <v>19</v>
      </c>
      <c r="V6" s="180">
        <v>20</v>
      </c>
      <c r="W6" s="180">
        <v>21</v>
      </c>
      <c r="X6" s="180">
        <v>22</v>
      </c>
      <c r="Y6" s="180">
        <v>23</v>
      </c>
      <c r="Z6" s="180">
        <v>24</v>
      </c>
      <c r="AA6" s="180">
        <v>25</v>
      </c>
      <c r="AB6" s="180">
        <v>26</v>
      </c>
      <c r="AC6" s="180">
        <v>27</v>
      </c>
    </row>
    <row r="7" spans="1:29" ht="15.75">
      <c r="A7" s="89">
        <v>1</v>
      </c>
      <c r="B7" s="308" t="s">
        <v>335</v>
      </c>
      <c r="C7" s="309"/>
      <c r="D7" s="310"/>
      <c r="E7" s="181"/>
      <c r="F7" s="182"/>
      <c r="G7" s="182"/>
      <c r="H7" s="89"/>
      <c r="I7" s="89"/>
      <c r="J7" s="183"/>
      <c r="K7" s="183"/>
      <c r="L7" s="183"/>
      <c r="M7" s="183"/>
      <c r="N7" s="183"/>
      <c r="O7" s="183"/>
      <c r="P7" s="184"/>
      <c r="Q7" s="184"/>
      <c r="R7" s="184"/>
      <c r="S7" s="184"/>
      <c r="T7" s="185">
        <v>0</v>
      </c>
      <c r="U7" s="184"/>
      <c r="V7" s="184">
        <v>0</v>
      </c>
      <c r="W7" s="184"/>
      <c r="X7" s="184"/>
      <c r="Y7" s="185">
        <f t="shared" ref="Y7:Y12" si="0">SUM(Z7:AC7)</f>
        <v>0</v>
      </c>
      <c r="Z7" s="186"/>
      <c r="AA7" s="186">
        <v>0</v>
      </c>
      <c r="AB7" s="186"/>
      <c r="AC7" s="186"/>
    </row>
    <row r="8" spans="1:29" ht="15.75">
      <c r="A8" s="89">
        <v>2</v>
      </c>
      <c r="B8" s="308" t="s">
        <v>336</v>
      </c>
      <c r="C8" s="309"/>
      <c r="D8" s="310"/>
      <c r="E8" s="181"/>
      <c r="F8" s="182"/>
      <c r="G8" s="182"/>
      <c r="H8" s="89"/>
      <c r="I8" s="89"/>
      <c r="J8" s="183"/>
      <c r="K8" s="183"/>
      <c r="L8" s="183"/>
      <c r="M8" s="183"/>
      <c r="N8" s="183"/>
      <c r="O8" s="183"/>
      <c r="P8" s="184"/>
      <c r="Q8" s="184"/>
      <c r="R8" s="184"/>
      <c r="S8" s="184"/>
      <c r="T8" s="185">
        <v>0</v>
      </c>
      <c r="U8" s="184"/>
      <c r="V8" s="184"/>
      <c r="W8" s="184">
        <v>0</v>
      </c>
      <c r="X8" s="184"/>
      <c r="Y8" s="185">
        <f t="shared" si="0"/>
        <v>0</v>
      </c>
      <c r="Z8" s="186"/>
      <c r="AA8" s="186"/>
      <c r="AB8" s="186">
        <v>0</v>
      </c>
      <c r="AC8" s="186"/>
    </row>
    <row r="9" spans="1:29" ht="15.75">
      <c r="A9" s="89">
        <v>3</v>
      </c>
      <c r="B9" s="308" t="s">
        <v>337</v>
      </c>
      <c r="C9" s="309"/>
      <c r="D9" s="310"/>
      <c r="E9" s="181"/>
      <c r="F9" s="182"/>
      <c r="G9" s="182"/>
      <c r="H9" s="89"/>
      <c r="I9" s="89"/>
      <c r="J9" s="183"/>
      <c r="K9" s="183"/>
      <c r="L9" s="183"/>
      <c r="M9" s="183"/>
      <c r="N9" s="183"/>
      <c r="O9" s="183"/>
      <c r="P9" s="184"/>
      <c r="Q9" s="184"/>
      <c r="R9" s="184"/>
      <c r="S9" s="184"/>
      <c r="T9" s="185">
        <v>0</v>
      </c>
      <c r="U9" s="184"/>
      <c r="V9" s="184">
        <v>0</v>
      </c>
      <c r="W9" s="184">
        <v>0</v>
      </c>
      <c r="X9" s="184"/>
      <c r="Y9" s="185">
        <f t="shared" si="0"/>
        <v>0</v>
      </c>
      <c r="Z9" s="186"/>
      <c r="AA9" s="186">
        <v>0</v>
      </c>
      <c r="AB9" s="186">
        <v>0</v>
      </c>
      <c r="AC9" s="186"/>
    </row>
    <row r="10" spans="1:29" ht="15.75">
      <c r="A10" s="89">
        <v>4</v>
      </c>
      <c r="B10" s="308" t="s">
        <v>338</v>
      </c>
      <c r="C10" s="309"/>
      <c r="D10" s="310"/>
      <c r="E10" s="181"/>
      <c r="F10" s="182"/>
      <c r="G10" s="182"/>
      <c r="H10" s="89"/>
      <c r="I10" s="89"/>
      <c r="J10" s="183"/>
      <c r="K10" s="183"/>
      <c r="L10" s="183"/>
      <c r="M10" s="183"/>
      <c r="N10" s="183"/>
      <c r="O10" s="183"/>
      <c r="P10" s="184"/>
      <c r="Q10" s="184"/>
      <c r="R10" s="184"/>
      <c r="S10" s="184"/>
      <c r="T10" s="185">
        <v>0</v>
      </c>
      <c r="U10" s="184"/>
      <c r="V10" s="184">
        <v>0</v>
      </c>
      <c r="W10" s="184">
        <v>0</v>
      </c>
      <c r="X10" s="184"/>
      <c r="Y10" s="185">
        <f t="shared" si="0"/>
        <v>0</v>
      </c>
      <c r="Z10" s="186"/>
      <c r="AA10" s="186">
        <v>0</v>
      </c>
      <c r="AB10" s="186">
        <v>0</v>
      </c>
      <c r="AC10" s="186"/>
    </row>
    <row r="11" spans="1:29" ht="15.75">
      <c r="A11" s="89">
        <v>5</v>
      </c>
      <c r="B11" s="308" t="s">
        <v>339</v>
      </c>
      <c r="C11" s="309"/>
      <c r="D11" s="310"/>
      <c r="E11" s="181"/>
      <c r="F11" s="182"/>
      <c r="G11" s="182"/>
      <c r="H11" s="89"/>
      <c r="I11" s="89"/>
      <c r="J11" s="183"/>
      <c r="K11" s="183"/>
      <c r="L11" s="183"/>
      <c r="M11" s="183"/>
      <c r="N11" s="183"/>
      <c r="O11" s="183"/>
      <c r="P11" s="184"/>
      <c r="Q11" s="184"/>
      <c r="R11" s="184"/>
      <c r="S11" s="184"/>
      <c r="T11" s="185">
        <v>0</v>
      </c>
      <c r="U11" s="184"/>
      <c r="V11" s="184">
        <v>0</v>
      </c>
      <c r="W11" s="184"/>
      <c r="X11" s="184"/>
      <c r="Y11" s="185">
        <f t="shared" si="0"/>
        <v>0</v>
      </c>
      <c r="Z11" s="186"/>
      <c r="AA11" s="186">
        <v>0</v>
      </c>
      <c r="AB11" s="186"/>
      <c r="AC11" s="186"/>
    </row>
    <row r="12" spans="1:29" ht="15.75">
      <c r="A12" s="89">
        <v>6</v>
      </c>
      <c r="B12" s="308" t="s">
        <v>340</v>
      </c>
      <c r="C12" s="309"/>
      <c r="D12" s="310"/>
      <c r="E12" s="181"/>
      <c r="F12" s="182"/>
      <c r="G12" s="182"/>
      <c r="H12" s="89"/>
      <c r="I12" s="89"/>
      <c r="J12" s="183"/>
      <c r="K12" s="183"/>
      <c r="L12" s="183"/>
      <c r="M12" s="183"/>
      <c r="N12" s="183"/>
      <c r="O12" s="183"/>
      <c r="P12" s="184"/>
      <c r="Q12" s="184"/>
      <c r="R12" s="184"/>
      <c r="S12" s="184"/>
      <c r="T12" s="185">
        <v>0</v>
      </c>
      <c r="U12" s="184"/>
      <c r="V12" s="184"/>
      <c r="W12" s="184">
        <v>0</v>
      </c>
      <c r="X12" s="184"/>
      <c r="Y12" s="185">
        <f t="shared" si="0"/>
        <v>0</v>
      </c>
      <c r="Z12" s="186"/>
      <c r="AA12" s="186"/>
      <c r="AB12" s="186">
        <v>0</v>
      </c>
      <c r="AC12" s="186"/>
    </row>
    <row r="13" spans="1:29" ht="15.75">
      <c r="A13" s="187" t="s">
        <v>40</v>
      </c>
      <c r="B13" s="311"/>
      <c r="C13" s="312"/>
      <c r="D13" s="313"/>
      <c r="E13" s="181"/>
      <c r="F13" s="188"/>
      <c r="G13" s="188"/>
      <c r="H13" s="89"/>
      <c r="I13" s="89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5">
        <v>0</v>
      </c>
      <c r="U13" s="185">
        <f t="shared" ref="U13:AC13" si="1">SUM(U7:U12)</f>
        <v>0</v>
      </c>
      <c r="V13" s="185">
        <f t="shared" si="1"/>
        <v>0</v>
      </c>
      <c r="W13" s="185">
        <f t="shared" si="1"/>
        <v>0</v>
      </c>
      <c r="X13" s="185">
        <f t="shared" si="1"/>
        <v>0</v>
      </c>
      <c r="Y13" s="185">
        <f t="shared" si="1"/>
        <v>0</v>
      </c>
      <c r="Z13" s="185">
        <f t="shared" si="1"/>
        <v>0</v>
      </c>
      <c r="AA13" s="185">
        <f t="shared" si="1"/>
        <v>0</v>
      </c>
      <c r="AB13" s="185">
        <f t="shared" si="1"/>
        <v>0</v>
      </c>
      <c r="AC13" s="185">
        <f t="shared" si="1"/>
        <v>0</v>
      </c>
    </row>
    <row r="14" spans="1:29" ht="31.5">
      <c r="A14" s="189" t="s">
        <v>41</v>
      </c>
      <c r="B14" s="314"/>
      <c r="C14" s="315"/>
      <c r="D14" s="313"/>
      <c r="E14" s="100"/>
      <c r="F14" s="100"/>
      <c r="G14" s="96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>
        <v>100</v>
      </c>
      <c r="U14" s="185"/>
      <c r="V14" s="185">
        <v>0</v>
      </c>
      <c r="W14" s="185">
        <v>0</v>
      </c>
      <c r="X14" s="185"/>
      <c r="Y14" s="185">
        <v>100</v>
      </c>
      <c r="Z14" s="185"/>
      <c r="AA14" s="185">
        <v>100</v>
      </c>
      <c r="AB14" s="185">
        <v>100</v>
      </c>
      <c r="AC14" s="185"/>
    </row>
    <row r="15" spans="1:29" ht="18.75">
      <c r="A15" s="2"/>
      <c r="B15" s="22"/>
      <c r="C15" s="22"/>
      <c r="D15" s="22"/>
      <c r="E15" s="2"/>
      <c r="F15" s="316"/>
      <c r="G15" s="317"/>
      <c r="H15" s="317"/>
      <c r="I15" s="3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75">
      <c r="A16" s="18" t="s">
        <v>271</v>
      </c>
      <c r="B16" s="22"/>
      <c r="C16" s="22"/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>
      <c r="A17" s="282" t="s">
        <v>35</v>
      </c>
      <c r="B17" s="262" t="s">
        <v>272</v>
      </c>
      <c r="C17" s="302"/>
      <c r="D17" s="263"/>
      <c r="E17" s="251" t="s">
        <v>273</v>
      </c>
      <c r="F17" s="251" t="s">
        <v>274</v>
      </c>
      <c r="G17" s="251" t="s">
        <v>275</v>
      </c>
      <c r="H17" s="251" t="s">
        <v>276</v>
      </c>
      <c r="I17" s="254" t="s">
        <v>277</v>
      </c>
      <c r="J17" s="260"/>
      <c r="K17" s="260"/>
      <c r="L17" s="260"/>
      <c r="M17" s="294"/>
      <c r="N17" s="262" t="s">
        <v>341</v>
      </c>
      <c r="O17" s="265"/>
      <c r="P17" s="263"/>
      <c r="Q17" s="234" t="s">
        <v>283</v>
      </c>
      <c r="R17" s="234"/>
      <c r="S17" s="234"/>
      <c r="T17" s="234"/>
      <c r="U17" s="234"/>
      <c r="V17" s="234"/>
      <c r="W17" s="25"/>
      <c r="X17" s="25"/>
      <c r="Y17" s="25"/>
      <c r="Z17" s="25"/>
      <c r="AA17" s="25"/>
      <c r="AB17" s="25"/>
      <c r="AC17" s="25"/>
    </row>
    <row r="18" spans="1:29" ht="18.75">
      <c r="A18" s="282"/>
      <c r="B18" s="303"/>
      <c r="C18" s="304"/>
      <c r="D18" s="297"/>
      <c r="E18" s="307"/>
      <c r="F18" s="307"/>
      <c r="G18" s="307"/>
      <c r="H18" s="307"/>
      <c r="I18" s="251" t="s">
        <v>278</v>
      </c>
      <c r="J18" s="251" t="s">
        <v>279</v>
      </c>
      <c r="K18" s="254" t="s">
        <v>280</v>
      </c>
      <c r="L18" s="266"/>
      <c r="M18" s="261"/>
      <c r="N18" s="295"/>
      <c r="O18" s="296"/>
      <c r="P18" s="297"/>
      <c r="Q18" s="234"/>
      <c r="R18" s="234"/>
      <c r="S18" s="234"/>
      <c r="T18" s="234"/>
      <c r="U18" s="234"/>
      <c r="V18" s="234"/>
      <c r="W18" s="25"/>
      <c r="X18" s="25"/>
      <c r="Y18" s="25"/>
      <c r="Z18" s="25"/>
      <c r="AA18" s="25"/>
      <c r="AB18" s="25"/>
      <c r="AC18" s="25"/>
    </row>
    <row r="19" spans="1:29" ht="94.5">
      <c r="A19" s="282"/>
      <c r="B19" s="305"/>
      <c r="C19" s="306"/>
      <c r="D19" s="300"/>
      <c r="E19" s="301"/>
      <c r="F19" s="301"/>
      <c r="G19" s="301"/>
      <c r="H19" s="301"/>
      <c r="I19" s="301"/>
      <c r="J19" s="301"/>
      <c r="K19" s="178" t="s">
        <v>281</v>
      </c>
      <c r="L19" s="96" t="s">
        <v>282</v>
      </c>
      <c r="M19" s="96" t="s">
        <v>342</v>
      </c>
      <c r="N19" s="298"/>
      <c r="O19" s="299"/>
      <c r="P19" s="300"/>
      <c r="Q19" s="234"/>
      <c r="R19" s="234"/>
      <c r="S19" s="234"/>
      <c r="T19" s="234"/>
      <c r="U19" s="234"/>
      <c r="V19" s="234"/>
      <c r="W19" s="25"/>
      <c r="X19" s="25"/>
      <c r="Y19" s="25"/>
      <c r="Z19" s="25"/>
      <c r="AA19" s="25"/>
      <c r="AB19" s="25"/>
      <c r="AC19" s="25"/>
    </row>
    <row r="20" spans="1:29" ht="18.75">
      <c r="A20" s="167">
        <v>1</v>
      </c>
      <c r="B20" s="254">
        <v>2</v>
      </c>
      <c r="C20" s="260"/>
      <c r="D20" s="261"/>
      <c r="E20" s="96">
        <v>3</v>
      </c>
      <c r="F20" s="96">
        <v>4</v>
      </c>
      <c r="G20" s="96">
        <v>5</v>
      </c>
      <c r="H20" s="96">
        <v>6</v>
      </c>
      <c r="I20" s="96">
        <v>7</v>
      </c>
      <c r="J20" s="96">
        <v>8</v>
      </c>
      <c r="K20" s="96">
        <v>9</v>
      </c>
      <c r="L20" s="96">
        <v>10</v>
      </c>
      <c r="M20" s="96">
        <v>11</v>
      </c>
      <c r="N20" s="254">
        <v>12</v>
      </c>
      <c r="O20" s="266"/>
      <c r="P20" s="261"/>
      <c r="Q20" s="254">
        <v>13</v>
      </c>
      <c r="R20" s="260"/>
      <c r="S20" s="269"/>
      <c r="T20" s="269"/>
      <c r="U20" s="269"/>
      <c r="V20" s="270"/>
      <c r="W20" s="25"/>
      <c r="X20" s="25"/>
      <c r="Y20" s="25"/>
      <c r="Z20" s="25"/>
      <c r="AA20" s="25"/>
      <c r="AB20" s="25"/>
      <c r="AC20" s="25"/>
    </row>
    <row r="21" spans="1:29" ht="18.75">
      <c r="A21" s="167">
        <v>1</v>
      </c>
      <c r="B21" s="254"/>
      <c r="C21" s="286"/>
      <c r="D21" s="285"/>
      <c r="E21" s="96"/>
      <c r="F21" s="96"/>
      <c r="G21" s="96" t="s">
        <v>315</v>
      </c>
      <c r="H21" s="96" t="s">
        <v>315</v>
      </c>
      <c r="I21" s="96"/>
      <c r="J21" s="96"/>
      <c r="K21" s="96">
        <v>0</v>
      </c>
      <c r="L21" s="96">
        <v>0</v>
      </c>
      <c r="M21" s="96">
        <v>0</v>
      </c>
      <c r="N21" s="254"/>
      <c r="O21" s="286"/>
      <c r="P21" s="285"/>
      <c r="Q21" s="254"/>
      <c r="R21" s="292"/>
      <c r="S21" s="292"/>
      <c r="T21" s="292"/>
      <c r="U21" s="292"/>
      <c r="V21" s="293"/>
      <c r="W21" s="25"/>
      <c r="X21" s="25"/>
      <c r="Y21" s="25"/>
      <c r="Z21" s="25"/>
      <c r="AA21" s="25"/>
      <c r="AB21" s="25"/>
      <c r="AC21" s="25"/>
    </row>
    <row r="22" spans="1:29" ht="37.5">
      <c r="A22" s="10" t="s">
        <v>40</v>
      </c>
      <c r="B22" s="202" t="s">
        <v>315</v>
      </c>
      <c r="C22" s="203"/>
      <c r="D22" s="285"/>
      <c r="E22" s="96" t="s">
        <v>315</v>
      </c>
      <c r="F22" s="96" t="s">
        <v>315</v>
      </c>
      <c r="G22" s="96" t="s">
        <v>315</v>
      </c>
      <c r="H22" s="96" t="s">
        <v>315</v>
      </c>
      <c r="I22" s="96" t="s">
        <v>315</v>
      </c>
      <c r="J22" s="96" t="s">
        <v>315</v>
      </c>
      <c r="K22" s="96" t="s">
        <v>315</v>
      </c>
      <c r="L22" s="96" t="s">
        <v>315</v>
      </c>
      <c r="M22" s="96" t="s">
        <v>315</v>
      </c>
      <c r="N22" s="202" t="s">
        <v>315</v>
      </c>
      <c r="O22" s="286"/>
      <c r="P22" s="285"/>
      <c r="Q22" s="202" t="s">
        <v>315</v>
      </c>
      <c r="R22" s="203"/>
      <c r="S22" s="286"/>
      <c r="T22" s="286"/>
      <c r="U22" s="286"/>
      <c r="V22" s="285"/>
      <c r="W22" s="190"/>
      <c r="X22" s="190"/>
      <c r="Y22" s="190"/>
      <c r="Z22" s="190"/>
      <c r="AA22" s="190"/>
      <c r="AB22" s="191"/>
      <c r="AC22" s="191"/>
    </row>
    <row r="23" spans="1:29" ht="18.75">
      <c r="A23" s="2"/>
      <c r="B23" s="22"/>
      <c r="C23" s="22"/>
      <c r="D23" s="2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75">
      <c r="A24" s="287" t="s">
        <v>298</v>
      </c>
      <c r="B24" s="288"/>
      <c r="C24" s="288"/>
      <c r="D24" s="288"/>
      <c r="E24" s="288"/>
      <c r="F24" s="192"/>
      <c r="G24" s="192"/>
      <c r="H24" s="192"/>
      <c r="I24" s="192"/>
      <c r="J24" s="192"/>
      <c r="K24" s="192"/>
      <c r="L24" s="289"/>
      <c r="M24" s="289"/>
      <c r="N24" s="289"/>
      <c r="O24" s="290"/>
      <c r="P24" s="193"/>
      <c r="Q24" s="291" t="s">
        <v>299</v>
      </c>
      <c r="R24" s="291"/>
      <c r="S24" s="291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194" t="s">
        <v>56</v>
      </c>
      <c r="B25" s="195"/>
      <c r="C25" s="196"/>
      <c r="D25" s="196"/>
      <c r="E25" s="197"/>
      <c r="F25" s="197"/>
      <c r="G25" s="197"/>
      <c r="H25" s="197"/>
      <c r="I25" s="197"/>
      <c r="J25" s="197"/>
      <c r="K25" s="197"/>
      <c r="L25" s="283" t="s">
        <v>57</v>
      </c>
      <c r="M25" s="283"/>
      <c r="N25" s="283"/>
      <c r="O25" s="283"/>
      <c r="P25" s="198"/>
      <c r="Q25" s="284" t="s">
        <v>79</v>
      </c>
      <c r="R25" s="284"/>
      <c r="S25" s="284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8.75">
      <c r="A26" s="2"/>
      <c r="B26" s="22"/>
      <c r="C26" s="22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75">
      <c r="A27" s="2"/>
      <c r="B27" s="22"/>
      <c r="C27" s="22"/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75">
      <c r="A28" s="2"/>
      <c r="B28" s="22"/>
      <c r="C28" s="22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</sheetData>
  <mergeCells count="54">
    <mergeCell ref="A2:G2"/>
    <mergeCell ref="A3:A5"/>
    <mergeCell ref="B3:D5"/>
    <mergeCell ref="E3:I3"/>
    <mergeCell ref="J3:N3"/>
    <mergeCell ref="O3:S3"/>
    <mergeCell ref="T3:X3"/>
    <mergeCell ref="Y3:AC3"/>
    <mergeCell ref="E4:E5"/>
    <mergeCell ref="F4:I4"/>
    <mergeCell ref="J4:J5"/>
    <mergeCell ref="K4:N4"/>
    <mergeCell ref="O4:O5"/>
    <mergeCell ref="P4:S4"/>
    <mergeCell ref="T4:T5"/>
    <mergeCell ref="U4:X4"/>
    <mergeCell ref="Y4:Y5"/>
    <mergeCell ref="Z4:AC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F15:I15"/>
    <mergeCell ref="A17:A19"/>
    <mergeCell ref="B17:D19"/>
    <mergeCell ref="E17:E19"/>
    <mergeCell ref="F17:F19"/>
    <mergeCell ref="G17:G19"/>
    <mergeCell ref="H17:H19"/>
    <mergeCell ref="I17:M17"/>
    <mergeCell ref="N17:P19"/>
    <mergeCell ref="Q17:V19"/>
    <mergeCell ref="I18:I19"/>
    <mergeCell ref="J18:J19"/>
    <mergeCell ref="K18:M18"/>
    <mergeCell ref="B20:D20"/>
    <mergeCell ref="N20:P20"/>
    <mergeCell ref="Q20:V20"/>
    <mergeCell ref="B21:D21"/>
    <mergeCell ref="N21:P21"/>
    <mergeCell ref="Q21:V21"/>
    <mergeCell ref="L25:O25"/>
    <mergeCell ref="Q25:S25"/>
    <mergeCell ref="B22:D22"/>
    <mergeCell ref="N22:P22"/>
    <mergeCell ref="Q22:V22"/>
    <mergeCell ref="A24:E24"/>
    <mergeCell ref="L24:O24"/>
    <mergeCell ref="Q24:S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1.Звіт по фінплану - зведені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 6. Коефіцієнти</vt:lpstr>
      <vt:lpstr>інформація 1</vt:lpstr>
      <vt:lpstr>інформація 2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Антонюк Андрій</cp:lastModifiedBy>
  <cp:lastPrinted>2019-09-11T07:27:20Z</cp:lastPrinted>
  <dcterms:created xsi:type="dcterms:W3CDTF">2003-03-13T16:00:22Z</dcterms:created>
  <dcterms:modified xsi:type="dcterms:W3CDTF">2019-11-21T08:40:38Z</dcterms:modified>
</cp:coreProperties>
</file>