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959" firstSheet="1" activeTab="7"/>
  </bookViews>
  <sheets>
    <sheet name="1.Звіт по фінплану - зведені" sheetId="14" r:id="rId1"/>
    <sheet name="1.Фінансовий результат" sheetId="2" r:id="rId2"/>
    <sheet name="2. Розрахунки з бюджетом" sheetId="19" r:id="rId3"/>
    <sheet name="4. Кап. інвестиції" sheetId="3" r:id="rId4"/>
    <sheet name="5. Інша інформація" sheetId="10" r:id="rId5"/>
    <sheet name="5.2. Інша інформація" sheetId="20" r:id="rId6"/>
    <sheet name="5.3. Інша інформація" sheetId="21" r:id="rId7"/>
    <sheet name="рух грошових коштів" sheetId="22" r:id="rId8"/>
    <sheet name=" 6. Коефіцієнти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8">' 6. Коефіцієнти'!$8:$8</definedName>
    <definedName name="_xlnm.Print_Titles" localSheetId="0">'1.Звіт по фінплану - зведені'!$14:$14</definedName>
    <definedName name="_xlnm.Print_Titles" localSheetId="1">'1.Фінансовий результат'!$7:$7</definedName>
    <definedName name="_xlnm.Print_Titles" localSheetId="2">'2. Розрахунки з бюджетом'!$6:$6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8">' 6. Коефіцієнти'!$A$1:$F$27</definedName>
    <definedName name="_xlnm.Print_Area" localSheetId="0">'1.Звіт по фінплану - зведені'!$A$1:$F$54</definedName>
    <definedName name="_xlnm.Print_Area" localSheetId="1">'1.Фінансовий результат'!$A$1:$G$111</definedName>
    <definedName name="_xlnm.Print_Area" localSheetId="2">'2. Розрахунки з бюджетом'!$A$1:$G$42</definedName>
    <definedName name="_xlnm.Print_Area" localSheetId="3">'4. Кап. інвестиції'!$A$1:$G$39</definedName>
    <definedName name="_xlnm.Print_Area" localSheetId="4">'5. Інша інформація'!$A$1:$AA$39</definedName>
    <definedName name="_xlnm.Print_Area" localSheetId="5">'5.2. Інша інформація'!$A$1:$H$14</definedName>
    <definedName name="_xlnm.Print_Area" localSheetId="6">'5.3. Інша інформація'!$A$1:$V$85</definedName>
    <definedName name="_xlnm.Print_Area" localSheetId="7">'рух грошових коштів'!$A$1:$G$80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A56" i="2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E42" i="2"/>
  <c r="AC42" s="1"/>
  <c r="AC30" s="1"/>
  <c r="AC41"/>
  <c r="AC40"/>
  <c r="AC39"/>
  <c r="AE38"/>
  <c r="AE37"/>
  <c r="AC37"/>
  <c r="AC36"/>
  <c r="AC35"/>
  <c r="AC34"/>
  <c r="AD33"/>
  <c r="AC33"/>
  <c r="AC32"/>
  <c r="AC31"/>
  <c r="AD29"/>
  <c r="AC29"/>
  <c r="AE28"/>
  <c r="AE26"/>
  <c r="AD28"/>
  <c r="AC28"/>
  <c r="AD27"/>
  <c r="AC27"/>
  <c r="AC25"/>
  <c r="AE24"/>
  <c r="AC24" s="1"/>
  <c r="AC23"/>
  <c r="AC22"/>
  <c r="AD21"/>
  <c r="AB20"/>
  <c r="H6" i="20"/>
  <c r="F6"/>
  <c r="E65" i="22"/>
  <c r="E64"/>
  <c r="E63"/>
  <c r="E62"/>
  <c r="E61"/>
  <c r="E60"/>
  <c r="E59"/>
  <c r="E58"/>
  <c r="E57"/>
  <c r="E56"/>
  <c r="E55"/>
  <c r="E53"/>
  <c r="E52"/>
  <c r="E51"/>
  <c r="E50"/>
  <c r="E49"/>
  <c r="E48"/>
  <c r="E47"/>
  <c r="E46"/>
  <c r="E45"/>
  <c r="E44"/>
  <c r="E43"/>
  <c r="I48" i="21"/>
  <c r="I47"/>
  <c r="I46"/>
  <c r="I45"/>
  <c r="I44"/>
  <c r="G12" i="20"/>
  <c r="B25" i="14"/>
  <c r="B24"/>
  <c r="D45"/>
  <c r="E45"/>
  <c r="F45"/>
  <c r="C45"/>
  <c r="D44"/>
  <c r="E44"/>
  <c r="F44"/>
  <c r="C44"/>
  <c r="D43"/>
  <c r="E43"/>
  <c r="F43"/>
  <c r="C43"/>
  <c r="D42"/>
  <c r="E42"/>
  <c r="F42"/>
  <c r="C42"/>
  <c r="D41"/>
  <c r="E41"/>
  <c r="F41"/>
  <c r="C41"/>
  <c r="D40"/>
  <c r="E40"/>
  <c r="F40"/>
  <c r="C40"/>
  <c r="B45"/>
  <c r="B44"/>
  <c r="B43"/>
  <c r="B42"/>
  <c r="B41"/>
  <c r="B40"/>
  <c r="B35"/>
  <c r="B34"/>
  <c r="B32"/>
  <c r="B38"/>
  <c r="B37"/>
  <c r="B36"/>
  <c r="B33"/>
  <c r="B28"/>
  <c r="B23"/>
  <c r="B30"/>
  <c r="B29"/>
  <c r="B27"/>
  <c r="B26"/>
  <c r="B22"/>
  <c r="B21"/>
  <c r="B20"/>
  <c r="B19"/>
  <c r="B18"/>
  <c r="B17"/>
  <c r="B16"/>
  <c r="B47"/>
  <c r="AC26" i="2"/>
  <c r="AE30"/>
  <c r="AE20"/>
  <c r="AC21"/>
  <c r="AD30"/>
  <c r="AD26"/>
  <c r="AC38"/>
  <c r="AD20"/>
  <c r="AC20" l="1"/>
</calcChain>
</file>

<file path=xl/sharedStrings.xml><?xml version="1.0" encoding="utf-8"?>
<sst xmlns="http://schemas.openxmlformats.org/spreadsheetml/2006/main" count="620" uniqueCount="451">
  <si>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</si>
  <si>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</si>
  <si>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</si>
  <si>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</si>
  <si>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</si>
  <si>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</si>
  <si>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</si>
  <si>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</si>
  <si>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</si>
  <si>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</si>
  <si>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</si>
  <si>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</si>
  <si>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</si>
  <si>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</si>
  <si>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</si>
  <si>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</si>
  <si>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</si>
  <si>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</si>
  <si>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</si>
  <si>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</si>
  <si>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</si>
  <si>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</si>
  <si>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</si>
  <si>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</si>
  <si>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</si>
  <si>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</si>
  <si>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</si>
  <si>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</si>
  <si>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</si>
  <si>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</si>
  <si>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</si>
  <si>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</si>
  <si>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</si>
  <si>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</si>
  <si>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</si>
  <si>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</si>
  <si>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</si>
  <si>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</si>
  <si>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</si>
  <si>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</si>
  <si>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</si>
  <si>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</si>
  <si>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</si>
  <si>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</si>
  <si>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</si>
  <si>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</si>
  <si>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</si>
  <si>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</si>
  <si>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</si>
  <si>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</si>
  <si>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</si>
  <si>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</si>
  <si>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</si>
  <si>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</si>
  <si>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</si>
  <si>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</si>
  <si>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</si>
  <si>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</si>
  <si>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</si>
  <si>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</si>
  <si>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</si>
  <si>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</si>
  <si>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</si>
  <si>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</si>
  <si>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</si>
  <si>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</si>
  <si>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</si>
  <si>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</si>
  <si>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</si>
  <si>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</si>
  <si>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</si>
  <si>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</si>
  <si>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</si>
  <si>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</si>
  <si>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</si>
  <si>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</si>
  <si>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</si>
  <si>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</si>
  <si>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Примітки</t>
  </si>
  <si>
    <t>&gt; 0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</si>
  <si>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</si>
  <si>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</si>
  <si>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</si>
  <si>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</si>
  <si>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</si>
  <si>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фінансові доходи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</si>
  <si>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</si>
  <si>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</si>
  <si>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</si>
  <si>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</si>
  <si>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</si>
  <si>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Цільове фінансування  (розшифрувати)</t>
  </si>
  <si>
    <t xml:space="preserve">Інші надходження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</si>
  <si>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</si>
  <si>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</si>
  <si>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</si>
  <si>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</si>
  <si>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</si>
  <si>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</si>
  <si>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у тому числі за основними видами діяльності за КВЕД</t>
  </si>
  <si>
    <t>Середньооблікова чисельність осіб, у тому числі: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</si>
  <si>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</si>
  <si>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</si>
  <si>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</si>
  <si>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</si>
  <si>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</si>
  <si>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</si>
  <si>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</si>
  <si>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</si>
  <si>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</si>
  <si>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</si>
  <si>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</si>
  <si>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</si>
  <si>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</si>
  <si>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</si>
  <si>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</si>
  <si>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</si>
  <si>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</si>
  <si>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</si>
  <si>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</si>
  <si>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</si>
  <si>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</si>
  <si>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</si>
  <si>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</si>
  <si>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</si>
  <si>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</si>
  <si>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</si>
  <si>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</si>
  <si>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</si>
  <si>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</si>
  <si>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</si>
  <si>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</si>
  <si>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</si>
  <si>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</si>
  <si>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</si>
  <si>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</si>
  <si>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</si>
  <si>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</si>
  <si>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</si>
  <si>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</si>
  <si>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</si>
  <si>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</si>
  <si>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</si>
  <si>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</si>
  <si>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</si>
  <si>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</si>
  <si>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</si>
  <si>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</si>
  <si>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</si>
  <si>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</si>
  <si>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</si>
  <si>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</si>
  <si>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</si>
  <si>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</si>
  <si>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</si>
  <si>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</si>
  <si>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</si>
  <si>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</si>
  <si>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</si>
  <si>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</si>
  <si>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</si>
  <si>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</si>
  <si>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</si>
  <si>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</si>
  <si>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</si>
  <si>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</si>
  <si>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</si>
  <si>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</si>
  <si>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</si>
  <si>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</si>
  <si>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</si>
  <si>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</si>
  <si>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</si>
  <si>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</si>
  <si>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</si>
  <si>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</si>
  <si>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</si>
  <si>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</si>
  <si>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</si>
  <si>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</si>
  <si>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</si>
  <si>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</si>
  <si>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</si>
  <si>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</si>
  <si>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</si>
  <si>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</si>
  <si>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</si>
  <si>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</si>
  <si>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</si>
  <si>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</si>
  <si>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</si>
  <si>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</si>
  <si>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</si>
  <si>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</si>
  <si>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</si>
  <si>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</si>
  <si>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</si>
  <si>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</si>
  <si>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</si>
  <si>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</si>
  <si>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</si>
  <si>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</si>
  <si>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</si>
  <si>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</si>
  <si>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</si>
  <si>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</si>
  <si>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</si>
  <si>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</si>
  <si>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</si>
  <si>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</si>
  <si>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</si>
  <si>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</si>
  <si>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</si>
  <si>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</si>
  <si>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</si>
  <si>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</si>
  <si>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</si>
  <si>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</si>
  <si>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</si>
  <si>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</si>
  <si>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</si>
  <si>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</si>
  <si>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</si>
  <si>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</si>
  <si>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</si>
  <si>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</si>
  <si>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</si>
  <si>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</si>
  <si>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</si>
  <si>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</si>
  <si>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 5. Витрати, пов'язані з використанням власних службових автомобілів (у складі адміністративних витрат, рядок 1041)</t>
  </si>
  <si>
    <t xml:space="preserve">       6. Витрати на оренду службових автомобілів (у складі адміністративних витрат, рядок 1042)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</si>
  <si>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</si>
  <si>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</si>
  <si>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</si>
  <si>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</si>
  <si>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</si>
  <si>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</si>
  <si>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</si>
  <si>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</si>
  <si>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</si>
  <si>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</si>
  <si>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</si>
  <si>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</si>
  <si>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r>
      <rPr>
        <b/>
        <sz val="14"/>
        <rFont val="Times New Roman"/>
        <family val="1"/>
        <charset val="204"/>
      </rP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</si>
  <si>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r>
      <rPr>
        <b/>
        <sz val="14"/>
        <rFont val="Times New Roman"/>
        <family val="1"/>
        <charset val="204"/>
      </rP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 %)</t>
    </r>
  </si>
  <si>
    <r>
      <rPr>
        <b/>
        <sz val="14"/>
        <rFont val="Times New Roman"/>
        <family val="1"/>
        <charset val="204"/>
      </rP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</si>
  <si>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rPr>
        <b/>
        <sz val="14"/>
        <rFont val="Times New Roman"/>
        <family val="1"/>
        <charset val="204"/>
      </rP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</si>
  <si>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r>
      <rPr>
        <b/>
        <sz val="14"/>
        <rFont val="Times New Roman"/>
        <family val="1"/>
        <charset val="204"/>
      </rP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</si>
  <si>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</si>
  <si>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</t>
    </r>
  </si>
  <si>
    <r>
      <rPr>
        <b/>
        <sz val="14"/>
        <rFont val="Times New Roman"/>
        <family val="1"/>
        <charset val="204"/>
      </rP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</si>
  <si>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ЗВІТ</t>
  </si>
  <si>
    <t>ПРО ВИКОНАННЯ ФІНАНСОВОГО ПЛАНУ КОМУНАЛЬНОГО ПІДПРИЄМСТВА</t>
  </si>
  <si>
    <t>Звітний період</t>
  </si>
  <si>
    <t>план</t>
  </si>
  <si>
    <t>факт</t>
  </si>
  <si>
    <t>відхилення, +/-</t>
  </si>
  <si>
    <t>виконання,%</t>
  </si>
  <si>
    <t>пояснення та обгрунтування відхилення від запланованого рівня доходів/витрат</t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</si>
  <si>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</si>
  <si>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</si>
  <si>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r>
      <t xml:space="preserve">  Керівник </t>
    </r>
    <r>
      <rPr>
        <sz val="14"/>
        <rFont val="Times New Roman"/>
        <family val="1"/>
        <charset val="204"/>
      </rPr>
      <t xml:space="preserve"> _____________________________________</t>
    </r>
  </si>
  <si>
    <t>____________________________</t>
  </si>
  <si>
    <t xml:space="preserve">(ініціали, прізвище)    </t>
  </si>
  <si>
    <t xml:space="preserve">                                            (посада)</t>
  </si>
  <si>
    <t>_________________________</t>
  </si>
  <si>
    <t xml:space="preserve">       (ініціали, прізвище)    </t>
  </si>
  <si>
    <t>план звітного періоду</t>
  </si>
  <si>
    <t>факт звітного періоду</t>
  </si>
  <si>
    <t>виконання, %</t>
  </si>
  <si>
    <t>Відхилення, +/-</t>
  </si>
  <si>
    <t>Виконання,%</t>
  </si>
  <si>
    <t>Заборгованість за кредитами на початок звітного періоду</t>
  </si>
  <si>
    <t xml:space="preserve">план 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</si>
  <si>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</si>
  <si>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</si>
  <si>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</si>
  <si>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факт </t>
  </si>
  <si>
    <t xml:space="preserve">відхилення, +/- </t>
  </si>
  <si>
    <t>VI. Коефіцієнтний аналіз</t>
  </si>
  <si>
    <t>Факт відповідного періоду минулого року</t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</si>
  <si>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</t>
    </r>
  </si>
  <si>
    <t xml:space="preserve">      8. 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</si>
  <si>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</si>
  <si>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</si>
  <si>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</si>
  <si>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</si>
  <si>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</si>
  <si>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</si>
  <si>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</si>
  <si>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</si>
  <si>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</si>
  <si>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</si>
  <si>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</si>
  <si>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</si>
  <si>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</si>
  <si>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</si>
  <si>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тис.грн. (без ПДВ)</t>
  </si>
  <si>
    <t>Доходи від фінансової діяльності</t>
  </si>
  <si>
    <t>Витрати від фінансової  діяльності</t>
  </si>
  <si>
    <t>1012/1</t>
  </si>
  <si>
    <t>1012/2</t>
  </si>
  <si>
    <t>1070/1</t>
  </si>
  <si>
    <t>здача метало-брухту, реалізації осколу та інше</t>
  </si>
  <si>
    <t>1125/1</t>
  </si>
  <si>
    <t>1125/2</t>
  </si>
  <si>
    <t>"ЧЕРКАСЬКЕ ЕКСПЛУАТАЦІЙНЕ ЛІНІЙНЕ УПРАВЛІННЯ АВТОМОБІЛЬНИХ ШЛЯХІВ"</t>
  </si>
  <si>
    <t>Поточний ремонт шляхів</t>
  </si>
  <si>
    <t>Відшкодування спожитої електроенергії</t>
  </si>
  <si>
    <t>Інші послуги ( відновлення а/б покриття після розкопок , погодження проектів, надання технічних умов, автопослуг та інше)</t>
  </si>
  <si>
    <t>КОМУНАЛЬНОГО ПІДПРИЄМСТВА "ЧЕРКАСЬКЕ ЕКСПЛУАТАЦІЙНЕ ЛІНІЙНЕ УПРАВЛІННЯ АВТОМОБІЛЬНИХ ШЛЯХІВ"</t>
  </si>
  <si>
    <t>Фінансова підтримка на проведення термінового (позапланового) поточного ремонту та утримання об*єктів вулично-дорожньої мережі</t>
  </si>
  <si>
    <t>м2</t>
  </si>
  <si>
    <t>кВ</t>
  </si>
  <si>
    <t>м2, шт, тис.м3, грн.</t>
  </si>
  <si>
    <t>капітальний ремонт будівель по вул.Бидгощська. 13 в м.Черкаси</t>
  </si>
  <si>
    <t>місцеві податки та збори (податок на землю)</t>
  </si>
  <si>
    <t>збір за забруднення, спецводокористування</t>
  </si>
  <si>
    <t>інші платежі :</t>
  </si>
  <si>
    <t>війсковий збір</t>
  </si>
  <si>
    <t>2147/1</t>
  </si>
  <si>
    <t>2147/2</t>
  </si>
  <si>
    <t>Фінанс підтримка на проведення термінового (позапланового) поточного ремонту та утримання об*єктів вулично-дорожньої мережі</t>
  </si>
  <si>
    <t xml:space="preserve">              Комцнальне підприємство "Черкаське експлуатаційне лінійне управління автомобільних шляхів" утворене наказом Міністерства житлово-комунального комплексу УССР від 15.15.1962 року №425 та рішенням виконавчого комітету Черкаської обласної ради депутатів трудящих №6 від 07 січня 1963 року для забезпечення ремонту і утримання доріг в м.Черкаси в належному санітарному та технічному стані. Підприємство належить до комунальної власності міста, підпорядковане управлінню вуличної інфраструктури і транспорту департаменту житлово-комунального комплексу Черкаської міськоїї ради.</t>
  </si>
  <si>
    <t xml:space="preserve">                            (посада)</t>
  </si>
  <si>
    <t>Фінансова підтримка КП"ЧЕЛУАШ" на погашення кредиторської заборгованості за рішенням суду</t>
  </si>
  <si>
    <t>1012/3</t>
  </si>
  <si>
    <t>1012/4</t>
  </si>
  <si>
    <t>Фінансова підтримка КП"ЧЕЛУАШ" на обслуговування лізінгу</t>
  </si>
  <si>
    <t>Фінансова підтримка КП"ЧЕЛУАШ" на виконання судових рішень</t>
  </si>
  <si>
    <t>4020/1</t>
  </si>
  <si>
    <t>4020/2</t>
  </si>
  <si>
    <t>4020/3</t>
  </si>
  <si>
    <t>капітальний ремонт будівель по вул.Бидгощська,13 в м.Черкаси</t>
  </si>
  <si>
    <t>реконструкція адміністративної будівлі по вул.Бидгощська,13 в м.Черкаси (з ПКД)</t>
  </si>
  <si>
    <t>Фінансова підтримка на виконання судових рішень</t>
  </si>
  <si>
    <t>Фінансова підтримка на обслуговування лізінгу</t>
  </si>
  <si>
    <t>Інші джерела (лізінг)</t>
  </si>
  <si>
    <t>комерц</t>
  </si>
  <si>
    <t>разом</t>
  </si>
  <si>
    <t>Фінансова підтримка КП"ЧЕЛУАШ" на погашення витрат з організації громадських робіт за рахунок МБ</t>
  </si>
  <si>
    <t>1102/1</t>
  </si>
  <si>
    <t>1102/2</t>
  </si>
  <si>
    <t>платежі по процентам лізінга</t>
  </si>
  <si>
    <t>безпірне списання згідно судових рішень</t>
  </si>
  <si>
    <t>інші адміністративні витрати (розшифрувати), в тому числі:</t>
  </si>
  <si>
    <t xml:space="preserve"> фінансова підтримка з організації громадських робіт за рахунок МБ </t>
  </si>
  <si>
    <t xml:space="preserve">   фінансова підтримказ організації громадських робіт загальні за рахунок ЗДССВБ</t>
  </si>
  <si>
    <t>страхування  (КАСКО)</t>
  </si>
  <si>
    <t>страхування  (цивільна відповідальність)</t>
  </si>
  <si>
    <t>реєстрація в МВС</t>
  </si>
  <si>
    <t>інші витрати, в тому числі</t>
  </si>
  <si>
    <t>інші операційні витрати, в тому числі</t>
  </si>
  <si>
    <t>3260/1</t>
  </si>
  <si>
    <t>Інші надходження (розшифрувати) :</t>
  </si>
  <si>
    <t>3260/2</t>
  </si>
  <si>
    <t>Таблиця  3</t>
  </si>
  <si>
    <t>Таблиця  1</t>
  </si>
  <si>
    <t>Таблиця  4</t>
  </si>
  <si>
    <t>V.  Інформація</t>
  </si>
  <si>
    <t>придбання спецтехніки та основних засобів</t>
  </si>
  <si>
    <t>Таблиця 2</t>
  </si>
  <si>
    <t xml:space="preserve">Придбання (створення) основних засобів </t>
  </si>
  <si>
    <t>3310/1</t>
  </si>
  <si>
    <t>3310/2</t>
  </si>
  <si>
    <t xml:space="preserve">придбання спецтехніки для проведення ремонтних робіт </t>
  </si>
  <si>
    <t xml:space="preserve">придбання лампи ЛБВК (для колодязів) </t>
  </si>
  <si>
    <t>придбання причипів тракторих 4ПТС-7 (1шт)</t>
  </si>
  <si>
    <t>4020/4</t>
  </si>
  <si>
    <t>придбання зварочних апаратів (2шт)</t>
  </si>
  <si>
    <t>4020/5</t>
  </si>
  <si>
    <t>придбання офісних меблів</t>
  </si>
  <si>
    <t>4020/6</t>
  </si>
  <si>
    <t>реконструкція механічного складу по вул.Бидгощська,13 в м.Черкаси (з ПКД)</t>
  </si>
  <si>
    <t>капітальний ремонт ремонтно-механічних майстерень</t>
  </si>
  <si>
    <t>капітальний ремонт причепа  2ПТС-4</t>
  </si>
  <si>
    <t>капітальний ремонт фрези Wirtgen500</t>
  </si>
  <si>
    <t>капітальний ремонт двигуна на 2 маш ЗІЛ-4333362 (СА 04-88 ВХ, СА 0491 ВХ)</t>
  </si>
  <si>
    <t>капітальний ремонт очисних споруд дощових вод в районі Чорного Яру (заміна фільтрів) (зПКД)</t>
  </si>
  <si>
    <t>послуги з розробки робочої ПКД на будівництво очисних споруд на витоки мережі зливов к-ції</t>
  </si>
  <si>
    <t>4050/15</t>
  </si>
  <si>
    <t>капітальний ремонт зупинок громадського транспорту</t>
  </si>
  <si>
    <t>4050/16</t>
  </si>
  <si>
    <t xml:space="preserve">Плановий показник </t>
  </si>
  <si>
    <t xml:space="preserve">Фактичний показник </t>
  </si>
  <si>
    <t>капітальний ремонт причепа                        2ПТС-4</t>
  </si>
  <si>
    <t>придбання спецтехніки для проведення ремонтних робіт                           (по лізінгу)</t>
  </si>
  <si>
    <t>фінпідтр</t>
  </si>
  <si>
    <r>
      <t>інші витрати (</t>
    </r>
    <r>
      <rPr>
        <sz val="12"/>
        <color indexed="10"/>
        <rFont val="Times New Roman"/>
        <family val="1"/>
        <charset val="204"/>
      </rPr>
      <t>посл з поточ ремонт а/б покриття доріг, поточ ремонту тротуарів, пот рем вн/кв проїздів, нанесення розмітки, встановлення дор знаків, посл з прокату ТЗ та механізмів, посл зимового уирмання доріг, посл з інж проектів</t>
    </r>
    <r>
      <rPr>
        <sz val="14"/>
        <color indexed="10"/>
        <rFont val="Times New Roman"/>
        <family val="1"/>
        <charset val="204"/>
      </rPr>
      <t>)</t>
    </r>
  </si>
  <si>
    <t>вивезення відходів, вивез та знешкодж відх</t>
  </si>
  <si>
    <t>повірка лічіл ел/ен + тех обсл пож с-ції + посл охорони + рем прим</t>
  </si>
  <si>
    <t>конс послуги АВК</t>
  </si>
  <si>
    <t>м2, встановлені на мережі злив. каналіз: люки, решітки, зливоприймачі, заміна кришок люка</t>
  </si>
  <si>
    <t>1125/2/1</t>
  </si>
  <si>
    <t>1125/2/2</t>
  </si>
  <si>
    <t>1125/2/3</t>
  </si>
  <si>
    <t>запчасини</t>
  </si>
  <si>
    <t>послуги з проведення ремонту</t>
  </si>
  <si>
    <t>викон робіт на ТЕЦ незаплановані + посл з прокату</t>
  </si>
  <si>
    <t>4051/1</t>
  </si>
  <si>
    <t>4051/2</t>
  </si>
  <si>
    <t>4051/3</t>
  </si>
  <si>
    <t>4051/4</t>
  </si>
  <si>
    <t>4051/5</t>
  </si>
  <si>
    <t>4051/6</t>
  </si>
  <si>
    <t>4051/7</t>
  </si>
  <si>
    <t>4051/8</t>
  </si>
  <si>
    <t>послуги з розробки робочої ПКД на будівництво очисних споруд на витоках мережі зливов к-ції</t>
  </si>
  <si>
    <t>витрати на сировину та основні матеріали без запчастин</t>
  </si>
  <si>
    <t>витрати, що здійснюються для підтримання об’єкта в робочому стані (проведення ремонту, технічного огляду, нагляду, обслуговування тощо)                                                 (запчастини та ремонт техн, тех огляд), в тому числі</t>
  </si>
  <si>
    <t>запчастини</t>
  </si>
  <si>
    <t>послуги з ремонту МТЗ, тех оглядів, обслуговув</t>
  </si>
  <si>
    <t>поточ рем вул-дор мережі  (Дог№300  рем вн/кварт проїздів)</t>
  </si>
  <si>
    <t>встановл дор знаків (Дог№371)</t>
  </si>
  <si>
    <t>нанесення дорож розмітки (Дог№372+№510)</t>
  </si>
  <si>
    <t>ліквідація вибоїн маш УЯР  (Дог№400)</t>
  </si>
  <si>
    <t>ремонт тротуарів (Дог№460+№511)</t>
  </si>
  <si>
    <t>утілізація сміття (Дог№64)</t>
  </si>
  <si>
    <t>аренда авто</t>
  </si>
  <si>
    <t>траннспортні послуги МАН перевозка техн із СУБов</t>
  </si>
  <si>
    <t>списання ПДВ контейнерів</t>
  </si>
  <si>
    <t>інші витрати  ( гідрометео, рем прим, рем мийки, вигот бланків)</t>
  </si>
  <si>
    <r>
      <t>інші витрати (</t>
    </r>
    <r>
      <rPr>
        <sz val="12"/>
        <rFont val="Times New Roman"/>
        <family val="1"/>
        <charset val="204"/>
      </rPr>
      <t>посл з поточ ремонт а/б покриття доріг, поточ ремонту тротуарів, пот рем вн/кв проїздів, нанесення розмітки, встановлення дор знаків, посл з прокату ТЗ та механізмів, посл зимового уирмання доріг, посл з інж проектів, інш</t>
    </r>
    <r>
      <rPr>
        <sz val="14"/>
        <rFont val="Times New Roman"/>
        <family val="1"/>
        <charset val="204"/>
      </rPr>
      <t>)</t>
    </r>
  </si>
  <si>
    <t xml:space="preserve">      1. Дані про підприємство, персонал та фонд заробітної плати </t>
  </si>
  <si>
    <t>1056/1</t>
  </si>
  <si>
    <t>1056/2</t>
  </si>
  <si>
    <r>
      <t xml:space="preserve">витрати на утримання основних фондів, інших необоротних активів загальногосподарського використання,  </t>
    </r>
    <r>
      <rPr>
        <sz val="14"/>
        <color indexed="9"/>
        <rFont val="Times New Roman"/>
        <family val="1"/>
        <charset val="204"/>
      </rPr>
      <t>у тому числі:</t>
    </r>
  </si>
  <si>
    <t>Директор</t>
  </si>
  <si>
    <t>О.О. Мельник</t>
  </si>
  <si>
    <t xml:space="preserve">   (посада)</t>
  </si>
  <si>
    <t>за   2019 року</t>
  </si>
  <si>
    <t xml:space="preserve">      2. Інформація про бізнес підприємства (код рядка 1000 фінансового плану) за  2019 року</t>
  </si>
  <si>
    <t>35210 кВт</t>
  </si>
  <si>
    <t>388622,25 кВт</t>
  </si>
  <si>
    <t xml:space="preserve">33260 м2 а\б;                                100 люків;  87 решіток;               51 зливоприймач;  очищення 3970 шт решіток;  564 колодязів; 652 м.п. витоків; 9255,7м2 розмітки;                                                  503 дорожних знаків;                        26 "лежачих поліцейських"; зимове та літнє утримання шляхів                                       </t>
  </si>
  <si>
    <t>4950 м2 а/б,  140 - пог. проектів, 25 - видача тех.умов, 45 -дозволів, 190,4 тис.м3 зл.вод,                               200 м/г автопослуг, 137,5 тис.грн. утрим. телеком. обл.та інші</t>
  </si>
  <si>
    <t>1094/1</t>
  </si>
  <si>
    <t>3221,7  м2 а/б,  148 пог. проектів, 17 видача тех.умов,  28 погодж дозволів,  520 тис.м3 зл.вод,                                     1579,5 м/г автопослуг,                                       146,0 тис.грн. телеком. обл.та інші</t>
  </si>
  <si>
    <t>до звіту про виконання фінансового плану за  2019 рік</t>
  </si>
  <si>
    <t>I. Формування фінансових результатів  2019рік</t>
  </si>
  <si>
    <t>електроенергія</t>
  </si>
  <si>
    <t xml:space="preserve">  Директор</t>
  </si>
  <si>
    <t xml:space="preserve">  68402  м2 а\б,  встановлення та ремонт  100  люків.  встановлення 48  решіток.   встановлення 59  зливоприймачів,  очищення: 3162шт решіток,   345 колодязів, 620 п.м.витоків та 882 м3 водонакопичув. басейнів, 10800 м.п. мостів;                                               нанесення 5684,5 м2 та 73,7 км розмітки;                                        встановлення: 358 дорожних знаків (в т.ч. 40 світлодіодних) та 252 щита дор.знаків,  31 "лежачих поліцейських"; зимове та літнє утримання шляхів</t>
  </si>
  <si>
    <t>витрати, що здійснюються для підтримання об’єкта в робочому стані (проведення ремонту, технічного огляду, нагляду, обслуговування тощо) (запчастини та ремонт техн, тех огляд), в тому числі:</t>
  </si>
  <si>
    <t>організаційно-технічні витрати,  в тому числі:</t>
  </si>
  <si>
    <t xml:space="preserve">Директор </t>
  </si>
  <si>
    <t>1125 / 2</t>
  </si>
  <si>
    <t>1125 / 1</t>
  </si>
  <si>
    <t>1125 / 3</t>
  </si>
  <si>
    <t>відшкодування витрат в зв'язку зі смертю працівника</t>
  </si>
</sst>
</file>

<file path=xl/styles.xml><?xml version="1.0" encoding="utf-8"?>
<styleSheet xmlns="http://schemas.openxmlformats.org/spreadsheetml/2006/main">
  <numFmts count="14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</numFmts>
  <fonts count="10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u/>
      <sz val="14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53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1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2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12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65" fillId="0" borderId="0" applyFont="0" applyFill="0" applyBorder="0" applyAlignment="0" applyProtection="0"/>
    <xf numFmtId="174" fontId="6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6" fontId="67" fillId="22" borderId="12" applyFill="0" applyBorder="0">
      <alignment horizontal="center" vertical="center" wrapText="1"/>
      <protection locked="0"/>
    </xf>
    <xf numFmtId="171" fontId="68" fillId="0" borderId="0">
      <alignment wrapText="1"/>
    </xf>
    <xf numFmtId="171" fontId="35" fillId="0" borderId="0">
      <alignment wrapText="1"/>
    </xf>
  </cellStyleXfs>
  <cellXfs count="463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1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4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5" fillId="0" borderId="0" xfId="0" applyFont="1" applyFill="1"/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170" fontId="4" fillId="0" borderId="0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/>
    </xf>
    <xf numFmtId="170" fontId="4" fillId="0" borderId="0" xfId="0" quotePrefix="1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170" fontId="5" fillId="0" borderId="0" xfId="245" applyNumberFormat="1" applyFont="1" applyFill="1" applyBorder="1" applyAlignment="1">
      <alignment horizontal="center" vertical="center" wrapText="1"/>
    </xf>
    <xf numFmtId="170" fontId="5" fillId="0" borderId="0" xfId="245" applyNumberFormat="1" applyFont="1" applyFill="1" applyBorder="1" applyAlignment="1">
      <alignment horizontal="right" vertical="center" wrapTex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center" vertical="center" wrapText="1"/>
    </xf>
    <xf numFmtId="3" fontId="5" fillId="0" borderId="3" xfId="245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3" fontId="6" fillId="0" borderId="3" xfId="245" applyNumberFormat="1" applyFont="1" applyFill="1" applyBorder="1" applyAlignment="1">
      <alignment horizontal="center" vertical="center" wrapText="1"/>
    </xf>
    <xf numFmtId="3" fontId="4" fillId="0" borderId="3" xfId="245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17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left" vertical="center" wrapText="1"/>
    </xf>
    <xf numFmtId="0" fontId="4" fillId="26" borderId="3" xfId="0" quotePrefix="1" applyFont="1" applyFill="1" applyBorder="1" applyAlignment="1">
      <alignment horizontal="center" vertical="center"/>
    </xf>
    <xf numFmtId="3" fontId="4" fillId="26" borderId="3" xfId="0" applyNumberFormat="1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vertical="center"/>
    </xf>
    <xf numFmtId="0" fontId="4" fillId="26" borderId="3" xfId="245" applyFont="1" applyFill="1" applyBorder="1" applyAlignment="1">
      <alignment horizontal="left" vertical="center" wrapText="1"/>
    </xf>
    <xf numFmtId="0" fontId="4" fillId="26" borderId="0" xfId="245" applyFont="1" applyFill="1" applyBorder="1" applyAlignment="1">
      <alignment vertical="center"/>
    </xf>
    <xf numFmtId="0" fontId="5" fillId="26" borderId="3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center"/>
    </xf>
    <xf numFmtId="170" fontId="4" fillId="0" borderId="3" xfId="0" applyNumberFormat="1" applyFont="1" applyFill="1" applyBorder="1" applyAlignment="1">
      <alignment horizontal="center" vertical="center" wrapText="1"/>
    </xf>
    <xf numFmtId="170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0" fontId="5" fillId="0" borderId="0" xfId="0" quotePrefix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26" borderId="3" xfId="0" applyNumberFormat="1" applyFont="1" applyFill="1" applyBorder="1" applyAlignment="1">
      <alignment horizontal="center" vertical="center" wrapText="1"/>
    </xf>
    <xf numFmtId="170" fontId="5" fillId="26" borderId="3" xfId="0" applyNumberFormat="1" applyFont="1" applyFill="1" applyBorder="1" applyAlignment="1">
      <alignment horizontal="center" vertical="center" wrapText="1"/>
    </xf>
    <xf numFmtId="0" fontId="5" fillId="26" borderId="0" xfId="0" applyFont="1" applyFill="1" applyAlignment="1">
      <alignment vertical="center"/>
    </xf>
    <xf numFmtId="0" fontId="4" fillId="26" borderId="3" xfId="0" applyFont="1" applyFill="1" applyBorder="1" applyAlignment="1">
      <alignment horizontal="center" vertical="center"/>
    </xf>
    <xf numFmtId="3" fontId="5" fillId="1" borderId="3" xfId="0" applyNumberFormat="1" applyFont="1" applyFill="1" applyBorder="1" applyAlignment="1">
      <alignment horizontal="center" vertical="center" wrapText="1"/>
    </xf>
    <xf numFmtId="170" fontId="5" fillId="1" borderId="3" xfId="0" applyNumberFormat="1" applyFont="1" applyFill="1" applyBorder="1" applyAlignment="1">
      <alignment horizontal="center" vertical="center" wrapText="1"/>
    </xf>
    <xf numFmtId="0" fontId="5" fillId="1" borderId="0" xfId="0" applyFont="1" applyFill="1" applyAlignment="1">
      <alignment vertical="center"/>
    </xf>
    <xf numFmtId="0" fontId="4" fillId="1" borderId="3" xfId="245" applyFont="1" applyFill="1" applyBorder="1" applyAlignment="1">
      <alignment horizontal="left" vertical="center" wrapText="1"/>
    </xf>
    <xf numFmtId="0" fontId="5" fillId="1" borderId="3" xfId="0" quotePrefix="1" applyFont="1" applyFill="1" applyBorder="1" applyAlignment="1">
      <alignment horizontal="center" vertical="center"/>
    </xf>
    <xf numFmtId="0" fontId="5" fillId="29" borderId="3" xfId="0" quotePrefix="1" applyFont="1" applyFill="1" applyBorder="1" applyAlignment="1">
      <alignment horizontal="center" vertical="center"/>
    </xf>
    <xf numFmtId="170" fontId="5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left" vertical="center" wrapText="1"/>
    </xf>
    <xf numFmtId="0" fontId="5" fillId="29" borderId="0" xfId="0" applyFont="1" applyFill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0" fontId="5" fillId="29" borderId="3" xfId="245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Fill="1" applyBorder="1" applyAlignment="1">
      <alignment horizontal="center" vertical="center" wrapText="1"/>
    </xf>
    <xf numFmtId="170" fontId="4" fillId="0" borderId="3" xfId="0" quotePrefix="1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/>
    <xf numFmtId="49" fontId="9" fillId="0" borderId="15" xfId="0" applyNumberFormat="1" applyFont="1" applyFill="1" applyBorder="1" applyAlignment="1">
      <alignment horizontal="center" vertical="center" wrapText="1"/>
    </xf>
    <xf numFmtId="169" fontId="9" fillId="0" borderId="16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6" fillId="0" borderId="3" xfId="245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/>
    </xf>
    <xf numFmtId="170" fontId="89" fillId="0" borderId="3" xfId="0" applyNumberFormat="1" applyFont="1" applyFill="1" applyBorder="1" applyAlignment="1">
      <alignment horizontal="center" vertical="center" wrapText="1"/>
    </xf>
    <xf numFmtId="2" fontId="90" fillId="0" borderId="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91" fillId="0" borderId="0" xfId="0" applyFont="1"/>
    <xf numFmtId="169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169" fontId="4" fillId="0" borderId="0" xfId="0" quotePrefix="1" applyNumberFormat="1" applyFont="1" applyFill="1" applyBorder="1" applyAlignment="1">
      <alignment horizontal="center" vertical="center" wrapText="1"/>
    </xf>
    <xf numFmtId="169" fontId="92" fillId="0" borderId="0" xfId="0" applyNumberFormat="1" applyFont="1" applyFill="1" applyBorder="1" applyAlignment="1">
      <alignment horizontal="center" vertical="center" wrapText="1"/>
    </xf>
    <xf numFmtId="170" fontId="92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 shrinkToFit="1"/>
    </xf>
    <xf numFmtId="169" fontId="5" fillId="0" borderId="0" xfId="0" applyNumberFormat="1" applyFont="1" applyFill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 shrinkToFit="1"/>
    </xf>
    <xf numFmtId="170" fontId="5" fillId="0" borderId="0" xfId="0" applyNumberFormat="1" applyFont="1" applyFill="1" applyBorder="1" applyAlignment="1">
      <alignment horizontal="left" vertical="center" wrapText="1" shrinkToFit="1"/>
    </xf>
    <xf numFmtId="169" fontId="71" fillId="0" borderId="3" xfId="0" applyNumberFormat="1" applyFont="1" applyFill="1" applyBorder="1" applyAlignment="1">
      <alignment horizontal="center" vertical="center" wrapText="1"/>
    </xf>
    <xf numFmtId="169" fontId="9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73" fillId="0" borderId="3" xfId="0" applyFont="1" applyFill="1" applyBorder="1" applyAlignment="1">
      <alignment horizontal="right" vertical="center" wrapText="1"/>
    </xf>
    <xf numFmtId="170" fontId="89" fillId="29" borderId="3" xfId="0" applyNumberFormat="1" applyFont="1" applyFill="1" applyBorder="1" applyAlignment="1">
      <alignment horizontal="center" vertical="center" wrapText="1"/>
    </xf>
    <xf numFmtId="170" fontId="94" fillId="26" borderId="3" xfId="0" applyNumberFormat="1" applyFont="1" applyFill="1" applyBorder="1" applyAlignment="1">
      <alignment horizontal="center" vertical="center" wrapText="1"/>
    </xf>
    <xf numFmtId="4" fontId="89" fillId="0" borderId="3" xfId="0" applyNumberFormat="1" applyFont="1" applyFill="1" applyBorder="1" applyAlignment="1">
      <alignment horizontal="center" vertical="center" wrapText="1"/>
    </xf>
    <xf numFmtId="4" fontId="89" fillId="29" borderId="3" xfId="0" applyNumberFormat="1" applyFont="1" applyFill="1" applyBorder="1" applyAlignment="1">
      <alignment horizontal="center" vertical="center" wrapText="1"/>
    </xf>
    <xf numFmtId="170" fontId="89" fillId="1" borderId="3" xfId="0" applyNumberFormat="1" applyFont="1" applyFill="1" applyBorder="1" applyAlignment="1">
      <alignment horizontal="center" vertical="center" wrapText="1"/>
    </xf>
    <xf numFmtId="4" fontId="89" fillId="1" borderId="3" xfId="0" applyNumberFormat="1" applyFont="1" applyFill="1" applyBorder="1" applyAlignment="1">
      <alignment horizontal="center" vertical="center" wrapText="1"/>
    </xf>
    <xf numFmtId="4" fontId="94" fillId="26" borderId="3" xfId="0" applyNumberFormat="1" applyFont="1" applyFill="1" applyBorder="1" applyAlignment="1">
      <alignment horizontal="center" vertical="center" wrapText="1"/>
    </xf>
    <xf numFmtId="169" fontId="74" fillId="0" borderId="3" xfId="0" quotePrefix="1" applyNumberFormat="1" applyFont="1" applyFill="1" applyBorder="1" applyAlignment="1">
      <alignment horizontal="center" vertical="center" wrapText="1"/>
    </xf>
    <xf numFmtId="170" fontId="74" fillId="0" borderId="3" xfId="0" applyNumberFormat="1" applyFont="1" applyFill="1" applyBorder="1" applyAlignment="1">
      <alignment horizontal="center" vertical="center" wrapText="1"/>
    </xf>
    <xf numFmtId="170" fontId="75" fillId="0" borderId="3" xfId="0" applyNumberFormat="1" applyFont="1" applyFill="1" applyBorder="1" applyAlignment="1">
      <alignment horizontal="center" vertical="center" wrapText="1"/>
    </xf>
    <xf numFmtId="170" fontId="74" fillId="0" borderId="3" xfId="245" applyNumberFormat="1" applyFont="1" applyFill="1" applyBorder="1" applyAlignment="1">
      <alignment horizontal="center" vertical="center" wrapText="1"/>
    </xf>
    <xf numFmtId="3" fontId="75" fillId="0" borderId="3" xfId="245" applyNumberFormat="1" applyFont="1" applyFill="1" applyBorder="1" applyAlignment="1">
      <alignment horizontal="center" vertical="center" wrapText="1"/>
    </xf>
    <xf numFmtId="170" fontId="75" fillId="0" borderId="3" xfId="245" applyNumberFormat="1" applyFont="1" applyFill="1" applyBorder="1" applyAlignment="1">
      <alignment horizontal="center" vertical="center" wrapText="1"/>
    </xf>
    <xf numFmtId="170" fontId="74" fillId="0" borderId="3" xfId="245" applyNumberFormat="1" applyFont="1" applyFill="1" applyBorder="1" applyAlignment="1">
      <alignment horizontal="center" vertical="center"/>
    </xf>
    <xf numFmtId="3" fontId="75" fillId="0" borderId="3" xfId="0" applyNumberFormat="1" applyFont="1" applyFill="1" applyBorder="1" applyAlignment="1">
      <alignment horizontal="center" vertical="center" wrapText="1"/>
    </xf>
    <xf numFmtId="170" fontId="75" fillId="29" borderId="3" xfId="0" applyNumberFormat="1" applyFont="1" applyFill="1" applyBorder="1" applyAlignment="1">
      <alignment horizontal="center" vertical="center" wrapText="1"/>
    </xf>
    <xf numFmtId="3" fontId="75" fillId="29" borderId="3" xfId="0" applyNumberFormat="1" applyFont="1" applyFill="1" applyBorder="1" applyAlignment="1">
      <alignment horizontal="center" vertical="center" wrapText="1"/>
    </xf>
    <xf numFmtId="170" fontId="75" fillId="26" borderId="3" xfId="0" applyNumberFormat="1" applyFont="1" applyFill="1" applyBorder="1" applyAlignment="1">
      <alignment horizontal="center" vertical="center" wrapText="1"/>
    </xf>
    <xf numFmtId="170" fontId="75" fillId="1" borderId="3" xfId="0" applyNumberFormat="1" applyFont="1" applyFill="1" applyBorder="1" applyAlignment="1">
      <alignment horizontal="center" vertical="center" wrapText="1"/>
    </xf>
    <xf numFmtId="3" fontId="75" fillId="1" borderId="3" xfId="0" applyNumberFormat="1" applyFont="1" applyFill="1" applyBorder="1" applyAlignment="1">
      <alignment horizontal="center" vertical="center" wrapText="1"/>
    </xf>
    <xf numFmtId="170" fontId="74" fillId="26" borderId="3" xfId="0" applyNumberFormat="1" applyFont="1" applyFill="1" applyBorder="1" applyAlignment="1">
      <alignment horizontal="center" vertical="center" wrapText="1"/>
    </xf>
    <xf numFmtId="3" fontId="74" fillId="26" borderId="3" xfId="0" applyNumberFormat="1" applyFont="1" applyFill="1" applyBorder="1" applyAlignment="1">
      <alignment horizontal="center" vertical="center" wrapText="1"/>
    </xf>
    <xf numFmtId="3" fontId="74" fillId="0" borderId="3" xfId="0" applyNumberFormat="1" applyFont="1" applyFill="1" applyBorder="1" applyAlignment="1">
      <alignment horizontal="center" vertical="center" wrapText="1"/>
    </xf>
    <xf numFmtId="0" fontId="74" fillId="0" borderId="0" xfId="245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169" fontId="75" fillId="0" borderId="3" xfId="0" applyNumberFormat="1" applyFont="1" applyFill="1" applyBorder="1" applyAlignment="1">
      <alignment horizontal="center" vertical="center" wrapText="1"/>
    </xf>
    <xf numFmtId="169" fontId="5" fillId="0" borderId="3" xfId="0" quotePrefix="1" applyNumberFormat="1" applyFont="1" applyFill="1" applyBorder="1" applyAlignment="1">
      <alignment horizontal="center" vertical="center" wrapText="1"/>
    </xf>
    <xf numFmtId="170" fontId="5" fillId="22" borderId="3" xfId="0" quotePrefix="1" applyNumberFormat="1" applyFont="1" applyFill="1" applyBorder="1" applyAlignment="1">
      <alignment horizontal="center" vertical="center" wrapText="1"/>
    </xf>
    <xf numFmtId="1" fontId="5" fillId="0" borderId="3" xfId="0" quotePrefix="1" applyNumberFormat="1" applyFont="1" applyFill="1" applyBorder="1" applyAlignment="1">
      <alignment horizontal="center" vertical="center" wrapText="1"/>
    </xf>
    <xf numFmtId="1" fontId="4" fillId="0" borderId="3" xfId="0" quotePrefix="1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70" fontId="76" fillId="0" borderId="3" xfId="0" applyNumberFormat="1" applyFont="1" applyFill="1" applyBorder="1" applyAlignment="1">
      <alignment horizontal="center" vertical="center" wrapText="1"/>
    </xf>
    <xf numFmtId="169" fontId="76" fillId="0" borderId="3" xfId="0" applyNumberFormat="1" applyFont="1" applyFill="1" applyBorder="1" applyAlignment="1">
      <alignment horizontal="center" vertical="center" wrapText="1"/>
    </xf>
    <xf numFmtId="0" fontId="89" fillId="0" borderId="3" xfId="0" applyFont="1" applyFill="1" applyBorder="1" applyAlignment="1">
      <alignment horizontal="left" vertical="center" wrapText="1"/>
    </xf>
    <xf numFmtId="170" fontId="0" fillId="0" borderId="0" xfId="0" applyNumberFormat="1"/>
    <xf numFmtId="169" fontId="5" fillId="0" borderId="20" xfId="0" applyNumberFormat="1" applyFont="1" applyFill="1" applyBorder="1" applyAlignment="1">
      <alignment horizontal="center" vertical="center" wrapText="1"/>
    </xf>
    <xf numFmtId="170" fontId="4" fillId="26" borderId="3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vertical="center"/>
    </xf>
    <xf numFmtId="170" fontId="74" fillId="0" borderId="19" xfId="0" applyNumberFormat="1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0" fontId="4" fillId="22" borderId="3" xfId="0" quotePrefix="1" applyNumberFormat="1" applyFont="1" applyFill="1" applyBorder="1" applyAlignment="1">
      <alignment horizontal="center" vertical="center" wrapText="1"/>
    </xf>
    <xf numFmtId="169" fontId="4" fillId="0" borderId="3" xfId="0" quotePrefix="1" applyNumberFormat="1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170" fontId="81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169" fontId="0" fillId="0" borderId="0" xfId="0" applyNumberFormat="1"/>
    <xf numFmtId="0" fontId="74" fillId="0" borderId="3" xfId="0" applyFont="1" applyFill="1" applyBorder="1" applyAlignment="1">
      <alignment horizontal="left" vertical="center" wrapText="1"/>
    </xf>
    <xf numFmtId="0" fontId="75" fillId="0" borderId="3" xfId="0" applyFont="1" applyFill="1" applyBorder="1" applyAlignment="1">
      <alignment horizontal="left" vertical="center" wrapText="1"/>
    </xf>
    <xf numFmtId="169" fontId="75" fillId="30" borderId="3" xfId="0" applyNumberFormat="1" applyFont="1" applyFill="1" applyBorder="1" applyAlignment="1">
      <alignment horizontal="center" vertical="center" wrapText="1"/>
    </xf>
    <xf numFmtId="169" fontId="82" fillId="0" borderId="3" xfId="0" applyNumberFormat="1" applyFont="1" applyFill="1" applyBorder="1" applyAlignment="1">
      <alignment horizontal="center" vertical="center" wrapText="1"/>
    </xf>
    <xf numFmtId="169" fontId="82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70" fontId="75" fillId="0" borderId="0" xfId="0" applyNumberFormat="1" applyFont="1" applyFill="1" applyBorder="1" applyAlignment="1">
      <alignment horizontal="center" vertical="center" wrapText="1"/>
    </xf>
    <xf numFmtId="170" fontId="75" fillId="0" borderId="0" xfId="0" quotePrefix="1" applyNumberFormat="1" applyFont="1" applyFill="1" applyBorder="1" applyAlignment="1">
      <alignment horizontal="center" vertical="center" wrapText="1"/>
    </xf>
    <xf numFmtId="169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left" vertical="center" wrapText="1"/>
    </xf>
    <xf numFmtId="170" fontId="74" fillId="0" borderId="0" xfId="245" applyNumberFormat="1" applyFont="1" applyFill="1" applyBorder="1" applyAlignment="1">
      <alignment horizontal="center" vertical="center"/>
    </xf>
    <xf numFmtId="3" fontId="4" fillId="0" borderId="0" xfId="24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0" fontId="5" fillId="22" borderId="21" xfId="0" quotePrefix="1" applyNumberFormat="1" applyFont="1" applyFill="1" applyBorder="1" applyAlignment="1">
      <alignment vertical="center" wrapText="1"/>
    </xf>
    <xf numFmtId="170" fontId="5" fillId="22" borderId="0" xfId="0" quotePrefix="1" applyNumberFormat="1" applyFont="1" applyFill="1" applyBorder="1" applyAlignment="1">
      <alignment vertical="center" wrapText="1"/>
    </xf>
    <xf numFmtId="170" fontId="74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169" fontId="8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 wrapText="1" shrinkToFit="1"/>
    </xf>
    <xf numFmtId="170" fontId="89" fillId="0" borderId="3" xfId="245" applyNumberFormat="1" applyFont="1" applyFill="1" applyBorder="1" applyAlignment="1">
      <alignment horizontal="center" vertical="center" wrapText="1"/>
    </xf>
    <xf numFmtId="3" fontId="95" fillId="0" borderId="3" xfId="245" applyNumberFormat="1" applyFont="1" applyFill="1" applyBorder="1" applyAlignment="1">
      <alignment horizontal="center" vertical="center" wrapText="1"/>
    </xf>
    <xf numFmtId="3" fontId="96" fillId="0" borderId="3" xfId="24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169" fontId="97" fillId="0" borderId="3" xfId="0" applyNumberFormat="1" applyFont="1" applyFill="1" applyBorder="1" applyAlignment="1">
      <alignment horizontal="center" vertical="center" wrapText="1"/>
    </xf>
    <xf numFmtId="0" fontId="97" fillId="0" borderId="3" xfId="0" applyFont="1" applyFill="1" applyBorder="1" applyAlignment="1">
      <alignment horizontal="center" vertical="center" wrapText="1"/>
    </xf>
    <xf numFmtId="0" fontId="97" fillId="0" borderId="3" xfId="0" applyFont="1" applyFill="1" applyBorder="1" applyAlignment="1">
      <alignment horizontal="left" vertical="center" wrapText="1"/>
    </xf>
    <xf numFmtId="3" fontId="97" fillId="0" borderId="3" xfId="0" applyNumberFormat="1" applyFont="1" applyFill="1" applyBorder="1" applyAlignment="1">
      <alignment horizontal="center" vertical="center" wrapText="1"/>
    </xf>
    <xf numFmtId="3" fontId="97" fillId="0" borderId="3" xfId="0" quotePrefix="1" applyNumberFormat="1" applyFont="1" applyFill="1" applyBorder="1" applyAlignment="1">
      <alignment horizontal="center" vertical="center" wrapText="1"/>
    </xf>
    <xf numFmtId="3" fontId="98" fillId="0" borderId="3" xfId="0" applyNumberFormat="1" applyFont="1" applyFill="1" applyBorder="1" applyAlignment="1">
      <alignment horizontal="center" vertical="center" wrapText="1"/>
    </xf>
    <xf numFmtId="3" fontId="99" fillId="0" borderId="3" xfId="0" quotePrefix="1" applyNumberFormat="1" applyFont="1" applyFill="1" applyBorder="1" applyAlignment="1">
      <alignment horizontal="center" vertical="center" wrapText="1"/>
    </xf>
    <xf numFmtId="3" fontId="100" fillId="0" borderId="3" xfId="0" applyNumberFormat="1" applyFont="1" applyFill="1" applyBorder="1" applyAlignment="1">
      <alignment horizontal="center" vertical="center" wrapText="1"/>
    </xf>
    <xf numFmtId="3" fontId="99" fillId="0" borderId="3" xfId="0" applyNumberFormat="1" applyFont="1" applyFill="1" applyBorder="1" applyAlignment="1">
      <alignment horizontal="center" vertical="center" wrapText="1"/>
    </xf>
    <xf numFmtId="170" fontId="5" fillId="0" borderId="3" xfId="245" applyNumberFormat="1" applyFont="1" applyFill="1" applyBorder="1" applyAlignment="1">
      <alignment horizontal="center" vertical="center" wrapText="1"/>
    </xf>
    <xf numFmtId="3" fontId="85" fillId="0" borderId="3" xfId="245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169" fontId="74" fillId="0" borderId="0" xfId="0" applyNumberFormat="1" applyFont="1" applyFill="1" applyBorder="1" applyAlignment="1">
      <alignment horizontal="center" vertical="center"/>
    </xf>
    <xf numFmtId="2" fontId="89" fillId="0" borderId="3" xfId="0" applyNumberFormat="1" applyFont="1" applyFill="1" applyBorder="1" applyAlignment="1">
      <alignment horizontal="center" vertical="center" wrapText="1"/>
    </xf>
    <xf numFmtId="169" fontId="9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1" fontId="92" fillId="0" borderId="0" xfId="0" applyNumberFormat="1" applyFont="1" applyFill="1" applyBorder="1" applyAlignment="1">
      <alignment horizontal="center" vertical="center"/>
    </xf>
    <xf numFmtId="169" fontId="92" fillId="0" borderId="0" xfId="0" applyNumberFormat="1" applyFont="1" applyFill="1" applyBorder="1" applyAlignment="1">
      <alignment horizontal="center" vertical="center"/>
    </xf>
    <xf numFmtId="170" fontId="10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9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69" fontId="7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vertical="center"/>
    </xf>
    <xf numFmtId="169" fontId="74" fillId="0" borderId="0" xfId="0" quotePrefix="1" applyNumberFormat="1" applyFont="1" applyFill="1" applyBorder="1" applyAlignment="1">
      <alignment horizontal="center" vertical="center" wrapText="1"/>
    </xf>
    <xf numFmtId="169" fontId="75" fillId="0" borderId="0" xfId="0" applyNumberFormat="1" applyFont="1" applyFill="1" applyBorder="1" applyAlignment="1">
      <alignment horizontal="center" vertical="center" wrapText="1"/>
    </xf>
    <xf numFmtId="169" fontId="75" fillId="0" borderId="0" xfId="0" applyNumberFormat="1" applyFont="1" applyFill="1" applyBorder="1" applyAlignment="1">
      <alignment horizontal="center" vertical="center"/>
    </xf>
    <xf numFmtId="170" fontId="74" fillId="0" borderId="0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3" fontId="75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right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0" xfId="0" quotePrefix="1" applyFont="1" applyFill="1" applyBorder="1" applyAlignment="1">
      <alignment vertical="center"/>
    </xf>
    <xf numFmtId="0" fontId="82" fillId="0" borderId="13" xfId="0" quotePrefix="1" applyFont="1" applyFill="1" applyBorder="1" applyAlignment="1">
      <alignment vertical="center"/>
    </xf>
    <xf numFmtId="170" fontId="87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170" fontId="87" fillId="0" borderId="0" xfId="0" applyNumberFormat="1" applyFont="1" applyFill="1" applyBorder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vertical="center"/>
    </xf>
    <xf numFmtId="170" fontId="82" fillId="22" borderId="0" xfId="0" quotePrefix="1" applyNumberFormat="1" applyFont="1" applyFill="1" applyBorder="1" applyAlignment="1">
      <alignment vertical="center" wrapText="1"/>
    </xf>
    <xf numFmtId="169" fontId="86" fillId="0" borderId="3" xfId="0" applyNumberFormat="1" applyFont="1" applyFill="1" applyBorder="1" applyAlignment="1">
      <alignment horizontal="center" vertical="center" wrapText="1"/>
    </xf>
    <xf numFmtId="169" fontId="105" fillId="0" borderId="3" xfId="0" applyNumberFormat="1" applyFont="1" applyFill="1" applyBorder="1" applyAlignment="1">
      <alignment horizontal="center" vertical="center" wrapText="1"/>
    </xf>
    <xf numFmtId="0" fontId="86" fillId="0" borderId="3" xfId="0" applyFont="1" applyFill="1" applyBorder="1" applyAlignment="1">
      <alignment horizontal="center" vertical="center" wrapText="1"/>
    </xf>
    <xf numFmtId="169" fontId="86" fillId="0" borderId="3" xfId="0" quotePrefix="1" applyNumberFormat="1" applyFont="1" applyFill="1" applyBorder="1" applyAlignment="1">
      <alignment horizontal="center" vertical="center" wrapText="1"/>
    </xf>
    <xf numFmtId="169" fontId="105" fillId="0" borderId="3" xfId="0" quotePrefix="1" applyNumberFormat="1" applyFont="1" applyFill="1" applyBorder="1" applyAlignment="1">
      <alignment horizontal="center" vertical="center" wrapText="1"/>
    </xf>
    <xf numFmtId="170" fontId="82" fillId="0" borderId="3" xfId="0" applyNumberFormat="1" applyFont="1" applyFill="1" applyBorder="1" applyAlignment="1">
      <alignment horizontal="center" vertical="center" wrapText="1"/>
    </xf>
    <xf numFmtId="169" fontId="106" fillId="0" borderId="3" xfId="0" applyNumberFormat="1" applyFont="1" applyFill="1" applyBorder="1" applyAlignment="1">
      <alignment horizontal="center" vertical="center" wrapText="1"/>
    </xf>
    <xf numFmtId="170" fontId="86" fillId="0" borderId="3" xfId="0" applyNumberFormat="1" applyFont="1" applyFill="1" applyBorder="1" applyAlignment="1">
      <alignment horizontal="center" vertical="center" wrapText="1"/>
    </xf>
    <xf numFmtId="170" fontId="105" fillId="0" borderId="3" xfId="0" applyNumberFormat="1" applyFont="1" applyFill="1" applyBorder="1" applyAlignment="1">
      <alignment horizontal="center" vertical="center" wrapText="1"/>
    </xf>
    <xf numFmtId="170" fontId="86" fillId="0" borderId="3" xfId="0" quotePrefix="1" applyNumberFormat="1" applyFont="1" applyFill="1" applyBorder="1" applyAlignment="1">
      <alignment horizontal="center" vertical="center" wrapText="1"/>
    </xf>
    <xf numFmtId="170" fontId="105" fillId="0" borderId="3" xfId="0" quotePrefix="1" applyNumberFormat="1" applyFont="1" applyFill="1" applyBorder="1" applyAlignment="1">
      <alignment horizontal="center" vertical="center" wrapText="1"/>
    </xf>
    <xf numFmtId="170" fontId="82" fillId="0" borderId="3" xfId="0" quotePrefix="1" applyNumberFormat="1" applyFont="1" applyFill="1" applyBorder="1" applyAlignment="1">
      <alignment horizontal="center" vertical="center" wrapText="1"/>
    </xf>
    <xf numFmtId="170" fontId="106" fillId="0" borderId="3" xfId="0" quotePrefix="1" applyNumberFormat="1" applyFont="1" applyFill="1" applyBorder="1" applyAlignment="1">
      <alignment horizontal="center" vertical="center" wrapText="1"/>
    </xf>
    <xf numFmtId="170" fontId="106" fillId="0" borderId="3" xfId="0" applyNumberFormat="1" applyFont="1" applyFill="1" applyBorder="1" applyAlignment="1">
      <alignment horizontal="center" vertical="center" wrapText="1"/>
    </xf>
    <xf numFmtId="3" fontId="106" fillId="0" borderId="3" xfId="0" applyNumberFormat="1" applyFont="1" applyFill="1" applyBorder="1" applyAlignment="1">
      <alignment horizontal="center" vertical="center" wrapText="1"/>
    </xf>
    <xf numFmtId="170" fontId="107" fillId="0" borderId="3" xfId="0" applyNumberFormat="1" applyFont="1" applyFill="1" applyBorder="1" applyAlignment="1">
      <alignment horizontal="center" vertical="center" wrapText="1"/>
    </xf>
    <xf numFmtId="169" fontId="106" fillId="0" borderId="3" xfId="0" applyNumberFormat="1" applyFont="1" applyFill="1" applyBorder="1" applyAlignment="1">
      <alignment horizontal="center" vertical="center"/>
    </xf>
    <xf numFmtId="169" fontId="82" fillId="0" borderId="0" xfId="0" applyNumberFormat="1" applyFont="1" applyFill="1" applyBorder="1" applyAlignment="1">
      <alignment horizontal="center" vertical="center"/>
    </xf>
    <xf numFmtId="169" fontId="82" fillId="0" borderId="3" xfId="0" quotePrefix="1" applyNumberFormat="1" applyFont="1" applyFill="1" applyBorder="1" applyAlignment="1">
      <alignment horizontal="center" vertical="center" wrapText="1"/>
    </xf>
    <xf numFmtId="3" fontId="82" fillId="0" borderId="3" xfId="0" quotePrefix="1" applyNumberFormat="1" applyFont="1" applyFill="1" applyBorder="1" applyAlignment="1">
      <alignment horizontal="center" vertical="center" wrapText="1"/>
    </xf>
    <xf numFmtId="3" fontId="82" fillId="0" borderId="3" xfId="0" applyNumberFormat="1" applyFont="1" applyFill="1" applyBorder="1" applyAlignment="1">
      <alignment horizontal="center" vertical="center" wrapText="1"/>
    </xf>
    <xf numFmtId="3" fontId="86" fillId="0" borderId="3" xfId="0" applyNumberFormat="1" applyFont="1" applyFill="1" applyBorder="1" applyAlignment="1">
      <alignment horizontal="center" vertical="center" wrapText="1"/>
    </xf>
    <xf numFmtId="3" fontId="86" fillId="0" borderId="3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74" fillId="0" borderId="14" xfId="0" applyFont="1" applyFill="1" applyBorder="1" applyAlignment="1" applyProtection="1">
      <alignment horizontal="center" vertical="center"/>
      <protection locked="0"/>
    </xf>
    <xf numFmtId="0" fontId="74" fillId="0" borderId="16" xfId="0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alignment horizontal="center" vertical="center"/>
      <protection locked="0"/>
    </xf>
    <xf numFmtId="0" fontId="7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/>
    </xf>
    <xf numFmtId="0" fontId="4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5" xfId="0" applyNumberFormat="1" applyFont="1" applyFill="1" applyBorder="1" applyAlignment="1">
      <alignment horizontal="center" vertical="center" wrapText="1"/>
    </xf>
    <xf numFmtId="170" fontId="4" fillId="0" borderId="14" xfId="0" applyNumberFormat="1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9" fillId="0" borderId="0" xfId="0" applyFont="1" applyFill="1" applyAlignment="1">
      <alignment horizontal="center" vertical="center"/>
    </xf>
    <xf numFmtId="0" fontId="82" fillId="0" borderId="13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left" vertical="center"/>
    </xf>
    <xf numFmtId="0" fontId="82" fillId="0" borderId="13" xfId="0" quotePrefix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80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2" fillId="0" borderId="3" xfId="0" applyFont="1" applyFill="1" applyBorder="1" applyAlignment="1">
      <alignment horizontal="center" vertical="center" wrapText="1" shrinkToFit="1"/>
    </xf>
    <xf numFmtId="0" fontId="79" fillId="0" borderId="20" xfId="0" applyFont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4" fillId="0" borderId="14" xfId="237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4" xfId="237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" vertical="center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223"/>
  <sheetViews>
    <sheetView topLeftCell="A30" zoomScale="60" zoomScaleNormal="60" zoomScaleSheetLayoutView="75" workbookViewId="0">
      <selection activeCell="F29" sqref="F29"/>
    </sheetView>
  </sheetViews>
  <sheetFormatPr defaultRowHeight="18.75" outlineLevelRow="1"/>
  <cols>
    <col min="1" max="1" width="70.28515625" style="2" customWidth="1"/>
    <col min="2" max="2" width="15.28515625" style="23" customWidth="1"/>
    <col min="3" max="3" width="17.5703125" style="2" customWidth="1"/>
    <col min="4" max="4" width="18.42578125" style="2" customWidth="1"/>
    <col min="5" max="5" width="17.85546875" style="2" customWidth="1"/>
    <col min="6" max="6" width="19.140625" style="2" customWidth="1"/>
    <col min="7" max="7" width="10" style="2" customWidth="1"/>
    <col min="8" max="8" width="9.5703125" style="2" customWidth="1"/>
    <col min="9" max="10" width="9.140625" style="2"/>
    <col min="11" max="11" width="10.5703125" style="2" customWidth="1"/>
    <col min="12" max="16384" width="9.140625" style="2"/>
  </cols>
  <sheetData>
    <row r="1" spans="1:6" ht="20.100000000000001" customHeight="1">
      <c r="B1" s="2"/>
    </row>
    <row r="2" spans="1:6" ht="20.100000000000001" customHeight="1">
      <c r="B2" s="2"/>
    </row>
    <row r="3" spans="1:6" ht="20.100000000000001" customHeight="1">
      <c r="B3" s="2"/>
    </row>
    <row r="4" spans="1:6" ht="20.100000000000001" customHeight="1">
      <c r="B4" s="2"/>
    </row>
    <row r="5" spans="1:6" ht="19.5" customHeight="1">
      <c r="A5" s="368" t="s">
        <v>252</v>
      </c>
      <c r="B5" s="368"/>
      <c r="C5" s="368"/>
      <c r="D5" s="368"/>
      <c r="E5" s="368"/>
      <c r="F5" s="368"/>
    </row>
    <row r="6" spans="1:6">
      <c r="A6" s="368" t="s">
        <v>253</v>
      </c>
      <c r="B6" s="368"/>
      <c r="C6" s="368"/>
      <c r="D6" s="368"/>
      <c r="E6" s="368"/>
      <c r="F6" s="368"/>
    </row>
    <row r="7" spans="1:6">
      <c r="A7" s="368" t="s">
        <v>307</v>
      </c>
      <c r="B7" s="368"/>
      <c r="C7" s="368"/>
      <c r="D7" s="368"/>
      <c r="E7" s="368"/>
      <c r="F7" s="368"/>
    </row>
    <row r="8" spans="1:6" ht="24" customHeight="1">
      <c r="A8" s="376" t="s">
        <v>431</v>
      </c>
      <c r="B8" s="376"/>
      <c r="C8" s="376"/>
      <c r="D8" s="376"/>
      <c r="E8" s="376"/>
      <c r="F8" s="376"/>
    </row>
    <row r="9" spans="1:6" ht="14.25" customHeight="1">
      <c r="A9" s="13"/>
      <c r="B9" s="13"/>
      <c r="C9" s="13"/>
      <c r="D9" s="13"/>
      <c r="E9" s="13"/>
      <c r="F9" s="13"/>
    </row>
    <row r="10" spans="1:6" ht="21.75" customHeight="1">
      <c r="A10" s="376" t="s">
        <v>156</v>
      </c>
      <c r="B10" s="376"/>
      <c r="C10" s="376"/>
      <c r="D10" s="376"/>
      <c r="E10" s="376"/>
      <c r="F10" s="376"/>
    </row>
    <row r="11" spans="1:6" ht="12" customHeight="1">
      <c r="B11" s="25"/>
      <c r="C11" s="25"/>
      <c r="D11" s="25"/>
      <c r="E11" s="25"/>
      <c r="F11" s="25"/>
    </row>
    <row r="12" spans="1:6" ht="31.5" customHeight="1">
      <c r="A12" s="365" t="s">
        <v>181</v>
      </c>
      <c r="B12" s="366" t="s">
        <v>7</v>
      </c>
      <c r="C12" s="366" t="s">
        <v>254</v>
      </c>
      <c r="D12" s="366"/>
      <c r="E12" s="366"/>
      <c r="F12" s="366"/>
    </row>
    <row r="13" spans="1:6" ht="42" customHeight="1">
      <c r="A13" s="365"/>
      <c r="B13" s="366"/>
      <c r="C13" s="14" t="s">
        <v>255</v>
      </c>
      <c r="D13" s="14" t="s">
        <v>256</v>
      </c>
      <c r="E13" s="14" t="s">
        <v>257</v>
      </c>
      <c r="F13" s="14" t="s">
        <v>258</v>
      </c>
    </row>
    <row r="14" spans="1:6" ht="20.100000000000001" customHeight="1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24.95" customHeight="1">
      <c r="A15" s="373" t="s">
        <v>74</v>
      </c>
      <c r="B15" s="373"/>
      <c r="C15" s="373"/>
      <c r="D15" s="373"/>
      <c r="E15" s="373"/>
      <c r="F15" s="373"/>
    </row>
    <row r="16" spans="1:6" ht="43.5" customHeight="1">
      <c r="A16" s="73" t="s">
        <v>157</v>
      </c>
      <c r="B16" s="5">
        <f>'1.Фінансовий результат'!B19</f>
        <v>1040</v>
      </c>
      <c r="C16" s="213">
        <v>109184.59999999999</v>
      </c>
      <c r="D16" s="213">
        <v>89479.3</v>
      </c>
      <c r="E16" s="12">
        <v>-19705.299999999988</v>
      </c>
      <c r="F16" s="12">
        <v>82</v>
      </c>
    </row>
    <row r="17" spans="1:6" ht="34.5" customHeight="1">
      <c r="A17" s="73" t="s">
        <v>127</v>
      </c>
      <c r="B17" s="5">
        <f>'1.Фінансовий результат'!B20</f>
        <v>1050</v>
      </c>
      <c r="C17" s="213">
        <v>94882.6</v>
      </c>
      <c r="D17" s="213">
        <v>84377.600000000006</v>
      </c>
      <c r="E17" s="12">
        <v>-10505</v>
      </c>
      <c r="F17" s="12">
        <v>88.9</v>
      </c>
    </row>
    <row r="18" spans="1:6" ht="37.5" customHeight="1">
      <c r="A18" s="74" t="s">
        <v>192</v>
      </c>
      <c r="B18" s="105">
        <f>'1.Фінансовий результат'!B31</f>
        <v>1060</v>
      </c>
      <c r="C18" s="212">
        <v>14301.999999999985</v>
      </c>
      <c r="D18" s="212">
        <v>5101.6999999999971</v>
      </c>
      <c r="E18" s="132">
        <v>-9200.2999999999993</v>
      </c>
      <c r="F18" s="132">
        <v>35.700000000000003</v>
      </c>
    </row>
    <row r="19" spans="1:6" ht="23.25" customHeight="1">
      <c r="A19" s="73" t="s">
        <v>235</v>
      </c>
      <c r="B19" s="5">
        <f>'1.Фінансовий результат'!B32</f>
        <v>1070</v>
      </c>
      <c r="C19" s="213">
        <v>250</v>
      </c>
      <c r="D19" s="213">
        <v>378.9</v>
      </c>
      <c r="E19" s="12">
        <v>128.89999999999998</v>
      </c>
      <c r="F19" s="12">
        <v>151.6</v>
      </c>
    </row>
    <row r="20" spans="1:6" ht="24.75" customHeight="1">
      <c r="A20" s="73" t="s">
        <v>104</v>
      </c>
      <c r="B20" s="5">
        <f>'1.Фінансовий результат'!B34</f>
        <v>1080</v>
      </c>
      <c r="C20" s="213">
        <v>12505.599999999999</v>
      </c>
      <c r="D20" s="213">
        <v>7607.9000000000005</v>
      </c>
      <c r="E20" s="12">
        <v>-4897.699999999998</v>
      </c>
      <c r="F20" s="12">
        <v>60.8</v>
      </c>
    </row>
    <row r="21" spans="1:6" ht="19.5" customHeight="1">
      <c r="A21" s="73" t="s">
        <v>101</v>
      </c>
      <c r="B21" s="5">
        <f>'1.Фінансовий результат'!B60</f>
        <v>1110</v>
      </c>
      <c r="C21" s="213">
        <v>0</v>
      </c>
      <c r="D21" s="213">
        <v>0</v>
      </c>
      <c r="E21" s="12">
        <v>0</v>
      </c>
      <c r="F21" s="12">
        <v>0</v>
      </c>
    </row>
    <row r="22" spans="1:6" ht="29.25" customHeight="1">
      <c r="A22" s="73" t="s">
        <v>14</v>
      </c>
      <c r="B22" s="5">
        <f>'1.Фінансовий результат'!B67</f>
        <v>1120</v>
      </c>
      <c r="C22" s="213">
        <v>2046.3</v>
      </c>
      <c r="D22" s="213">
        <v>5.0999999999999996</v>
      </c>
      <c r="E22" s="12">
        <v>-2041.2</v>
      </c>
      <c r="F22" s="12">
        <v>8.4</v>
      </c>
    </row>
    <row r="23" spans="1:6" ht="38.25" customHeight="1">
      <c r="A23" s="122" t="s">
        <v>239</v>
      </c>
      <c r="B23" s="123">
        <f>'1.Фінансовий результат'!B81</f>
        <v>1130</v>
      </c>
      <c r="C23" s="242">
        <v>9.9999999986948751E-2</v>
      </c>
      <c r="D23" s="242">
        <v>-2132.4000000000037</v>
      </c>
      <c r="E23" s="133">
        <v>-2132.5</v>
      </c>
      <c r="F23" s="133"/>
    </row>
    <row r="24" spans="1:6" ht="20.100000000000001" customHeight="1">
      <c r="A24" s="69" t="s">
        <v>299</v>
      </c>
      <c r="B24" s="5">
        <f>'1.Фінансовий результат'!B82</f>
        <v>1140</v>
      </c>
      <c r="C24" s="213">
        <v>0</v>
      </c>
      <c r="D24" s="213">
        <v>0</v>
      </c>
      <c r="E24" s="12">
        <v>0</v>
      </c>
      <c r="F24" s="12">
        <v>0</v>
      </c>
    </row>
    <row r="25" spans="1:6" ht="20.100000000000001" customHeight="1">
      <c r="A25" s="69" t="s">
        <v>300</v>
      </c>
      <c r="B25" s="5">
        <f>'1.Фінансовий результат'!B83</f>
        <v>1150</v>
      </c>
      <c r="C25" s="213">
        <v>0</v>
      </c>
      <c r="D25" s="213">
        <v>0</v>
      </c>
      <c r="E25" s="12">
        <v>0</v>
      </c>
      <c r="F25" s="12">
        <v>0</v>
      </c>
    </row>
    <row r="26" spans="1:6" ht="20.100000000000001" customHeight="1">
      <c r="A26" s="73" t="s">
        <v>236</v>
      </c>
      <c r="B26" s="5">
        <f>'1.Фінансовий результат'!B84</f>
        <v>1160</v>
      </c>
      <c r="C26" s="213">
        <v>0</v>
      </c>
      <c r="D26" s="213">
        <v>0</v>
      </c>
      <c r="E26" s="12">
        <v>0</v>
      </c>
      <c r="F26" s="12">
        <v>0</v>
      </c>
    </row>
    <row r="27" spans="1:6" ht="20.100000000000001" customHeight="1">
      <c r="A27" s="73" t="s">
        <v>237</v>
      </c>
      <c r="B27" s="5">
        <f>'1.Фінансовий результат'!B85</f>
        <v>1170</v>
      </c>
      <c r="C27" s="213">
        <v>0</v>
      </c>
      <c r="D27" s="213">
        <v>0</v>
      </c>
      <c r="E27" s="12">
        <v>0</v>
      </c>
      <c r="F27" s="12">
        <v>0</v>
      </c>
    </row>
    <row r="28" spans="1:6" ht="43.5" customHeight="1">
      <c r="A28" s="75" t="s">
        <v>241</v>
      </c>
      <c r="B28" s="105">
        <f>'1.Фінансовий результат'!B86</f>
        <v>1200</v>
      </c>
      <c r="C28" s="212">
        <v>0.1</v>
      </c>
      <c r="D28" s="212">
        <v>-2132.4000000000037</v>
      </c>
      <c r="E28" s="133">
        <v>-2132.5</v>
      </c>
      <c r="F28" s="133"/>
    </row>
    <row r="29" spans="1:6" ht="20.100000000000001" customHeight="1">
      <c r="A29" s="11" t="s">
        <v>102</v>
      </c>
      <c r="B29" s="5">
        <f>'1.Фінансовий результат'!B87</f>
        <v>1210</v>
      </c>
      <c r="C29" s="213">
        <v>0</v>
      </c>
      <c r="D29" s="213">
        <v>0</v>
      </c>
      <c r="E29" s="12">
        <v>0</v>
      </c>
      <c r="F29" s="12">
        <v>0</v>
      </c>
    </row>
    <row r="30" spans="1:6" ht="35.25" customHeight="1">
      <c r="A30" s="122" t="s">
        <v>242</v>
      </c>
      <c r="B30" s="123">
        <f>'1.Фінансовий результат'!B89</f>
        <v>1230</v>
      </c>
      <c r="C30" s="242">
        <v>0.1</v>
      </c>
      <c r="D30" s="242">
        <v>-2132.4000000000037</v>
      </c>
      <c r="E30" s="133">
        <v>-2132.5</v>
      </c>
      <c r="F30" s="133"/>
    </row>
    <row r="31" spans="1:6" ht="24.95" customHeight="1">
      <c r="A31" s="375" t="s">
        <v>113</v>
      </c>
      <c r="B31" s="375"/>
      <c r="C31" s="375"/>
      <c r="D31" s="375"/>
      <c r="E31" s="375"/>
      <c r="F31" s="375"/>
    </row>
    <row r="32" spans="1:6" ht="20.100000000000001" customHeight="1">
      <c r="A32" s="72" t="s">
        <v>182</v>
      </c>
      <c r="B32" s="5">
        <f>'2. Розрахунки з бюджетом'!B18</f>
        <v>2100</v>
      </c>
      <c r="C32" s="213">
        <v>0</v>
      </c>
      <c r="D32" s="213">
        <v>0</v>
      </c>
      <c r="E32" s="12">
        <v>0</v>
      </c>
      <c r="F32" s="12">
        <v>0</v>
      </c>
    </row>
    <row r="33" spans="1:6" ht="20.100000000000001" customHeight="1">
      <c r="A33" s="42" t="s">
        <v>112</v>
      </c>
      <c r="B33" s="5">
        <f>'2. Розрахунки з бюджетом'!B19</f>
        <v>2110</v>
      </c>
      <c r="C33" s="213">
        <v>0</v>
      </c>
      <c r="D33" s="213">
        <v>0</v>
      </c>
      <c r="E33" s="12">
        <v>0</v>
      </c>
      <c r="F33" s="12">
        <v>0</v>
      </c>
    </row>
    <row r="34" spans="1:6" ht="40.5" customHeight="1">
      <c r="A34" s="42" t="s">
        <v>212</v>
      </c>
      <c r="B34" s="5">
        <f>'2. Розрахунки з бюджетом'!B20</f>
        <v>2120</v>
      </c>
      <c r="C34" s="213">
        <v>887.4</v>
      </c>
      <c r="D34" s="213">
        <v>930</v>
      </c>
      <c r="E34" s="12">
        <v>42.600000000000023</v>
      </c>
      <c r="F34" s="12">
        <v>104.8</v>
      </c>
    </row>
    <row r="35" spans="1:6" ht="39.75" customHeight="1">
      <c r="A35" s="42" t="s">
        <v>213</v>
      </c>
      <c r="B35" s="5">
        <f>'2. Розрахунки з бюджетом'!B21</f>
        <v>2130</v>
      </c>
      <c r="C35" s="213">
        <v>0</v>
      </c>
      <c r="D35" s="213">
        <v>0</v>
      </c>
      <c r="E35" s="12">
        <v>0</v>
      </c>
      <c r="F35" s="12">
        <v>0</v>
      </c>
    </row>
    <row r="36" spans="1:6" ht="42.75" customHeight="1">
      <c r="A36" s="72" t="s">
        <v>177</v>
      </c>
      <c r="B36" s="5">
        <f>'2. Розрахунки з бюджетом'!B22</f>
        <v>2140</v>
      </c>
      <c r="C36" s="213">
        <v>4680.7</v>
      </c>
      <c r="D36" s="213">
        <v>3882.8</v>
      </c>
      <c r="E36" s="12">
        <v>-797.9</v>
      </c>
      <c r="F36" s="12">
        <v>83</v>
      </c>
    </row>
    <row r="37" spans="1:6" ht="39" customHeight="1">
      <c r="A37" s="72" t="s">
        <v>64</v>
      </c>
      <c r="B37" s="5">
        <f>'2. Розрахунки з бюджетом'!B34</f>
        <v>2150</v>
      </c>
      <c r="C37" s="213">
        <v>5195.3</v>
      </c>
      <c r="D37" s="213">
        <v>3952.5</v>
      </c>
      <c r="E37" s="12">
        <v>-1242.8000000000002</v>
      </c>
      <c r="F37" s="12">
        <v>76.099999999999994</v>
      </c>
    </row>
    <row r="38" spans="1:6" ht="28.5" customHeight="1">
      <c r="A38" s="71" t="s">
        <v>183</v>
      </c>
      <c r="B38" s="105">
        <f>'2. Розрахунки з бюджетом'!B35</f>
        <v>2200</v>
      </c>
      <c r="C38" s="212">
        <v>10763.4</v>
      </c>
      <c r="D38" s="212">
        <v>8765.2999999999993</v>
      </c>
      <c r="E38" s="12">
        <v>-1998.1</v>
      </c>
      <c r="F38" s="12">
        <v>81.400000000000006</v>
      </c>
    </row>
    <row r="39" spans="1:6" ht="24.95" hidden="1" customHeight="1" outlineLevel="1">
      <c r="A39" s="374" t="s">
        <v>111</v>
      </c>
      <c r="B39" s="374"/>
      <c r="C39" s="374"/>
      <c r="D39" s="374"/>
      <c r="E39" s="374"/>
      <c r="F39" s="374"/>
    </row>
    <row r="40" spans="1:6" ht="20.100000000000001" hidden="1" customHeight="1" outlineLevel="1">
      <c r="A40" s="71" t="s">
        <v>105</v>
      </c>
      <c r="B40" s="105" t="e">
        <f>#REF!</f>
        <v>#REF!</v>
      </c>
      <c r="C40" s="132" t="e">
        <f>#REF!</f>
        <v>#REF!</v>
      </c>
      <c r="D40" s="132" t="e">
        <f>#REF!</f>
        <v>#REF!</v>
      </c>
      <c r="E40" s="132" t="e">
        <f>#REF!</f>
        <v>#REF!</v>
      </c>
      <c r="F40" s="132" t="e">
        <f>#REF!</f>
        <v>#REF!</v>
      </c>
    </row>
    <row r="41" spans="1:6" ht="20.100000000000001" hidden="1" customHeight="1" outlineLevel="1">
      <c r="A41" s="72" t="s">
        <v>106</v>
      </c>
      <c r="B41" s="5" t="e">
        <f>#REF!</f>
        <v>#REF!</v>
      </c>
      <c r="C41" s="12" t="e">
        <f>#REF!</f>
        <v>#REF!</v>
      </c>
      <c r="D41" s="12" t="e">
        <f>#REF!</f>
        <v>#REF!</v>
      </c>
      <c r="E41" s="12" t="e">
        <f>#REF!</f>
        <v>#REF!</v>
      </c>
      <c r="F41" s="12" t="e">
        <f>#REF!</f>
        <v>#REF!</v>
      </c>
    </row>
    <row r="42" spans="1:6" ht="20.100000000000001" hidden="1" customHeight="1" outlineLevel="1">
      <c r="A42" s="72" t="s">
        <v>171</v>
      </c>
      <c r="B42" s="5" t="e">
        <f>#REF!</f>
        <v>#REF!</v>
      </c>
      <c r="C42" s="12" t="e">
        <f>#REF!</f>
        <v>#REF!</v>
      </c>
      <c r="D42" s="12" t="e">
        <f>#REF!</f>
        <v>#REF!</v>
      </c>
      <c r="E42" s="12" t="e">
        <f>#REF!</f>
        <v>#REF!</v>
      </c>
      <c r="F42" s="12" t="e">
        <f>#REF!</f>
        <v>#REF!</v>
      </c>
    </row>
    <row r="43" spans="1:6" ht="20.100000000000001" hidden="1" customHeight="1" outlineLevel="1">
      <c r="A43" s="72" t="s">
        <v>107</v>
      </c>
      <c r="B43" s="5" t="e">
        <f>#REF!</f>
        <v>#REF!</v>
      </c>
      <c r="C43" s="12" t="e">
        <f>#REF!</f>
        <v>#REF!</v>
      </c>
      <c r="D43" s="12" t="e">
        <f>#REF!</f>
        <v>#REF!</v>
      </c>
      <c r="E43" s="12" t="e">
        <f>#REF!</f>
        <v>#REF!</v>
      </c>
      <c r="F43" s="12" t="e">
        <f>#REF!</f>
        <v>#REF!</v>
      </c>
    </row>
    <row r="44" spans="1:6" ht="20.100000000000001" hidden="1" customHeight="1" outlineLevel="1">
      <c r="A44" s="72" t="s">
        <v>125</v>
      </c>
      <c r="B44" s="5" t="e">
        <f>#REF!</f>
        <v>#REF!</v>
      </c>
      <c r="C44" s="12" t="e">
        <f>#REF!</f>
        <v>#REF!</v>
      </c>
      <c r="D44" s="12" t="e">
        <f>#REF!</f>
        <v>#REF!</v>
      </c>
      <c r="E44" s="12" t="e">
        <f>#REF!</f>
        <v>#REF!</v>
      </c>
      <c r="F44" s="12" t="e">
        <f>#REF!</f>
        <v>#REF!</v>
      </c>
    </row>
    <row r="45" spans="1:6" ht="20.100000000000001" hidden="1" customHeight="1" outlineLevel="1">
      <c r="A45" s="71" t="s">
        <v>108</v>
      </c>
      <c r="B45" s="105" t="e">
        <f>#REF!</f>
        <v>#REF!</v>
      </c>
      <c r="C45" s="132" t="e">
        <f>#REF!</f>
        <v>#REF!</v>
      </c>
      <c r="D45" s="132" t="e">
        <f>#REF!</f>
        <v>#REF!</v>
      </c>
      <c r="E45" s="132" t="e">
        <f>#REF!</f>
        <v>#REF!</v>
      </c>
      <c r="F45" s="132" t="e">
        <f>#REF!</f>
        <v>#REF!</v>
      </c>
    </row>
    <row r="46" spans="1:6" ht="24.95" customHeight="1" collapsed="1">
      <c r="A46" s="370" t="s">
        <v>160</v>
      </c>
      <c r="B46" s="371"/>
      <c r="C46" s="371"/>
      <c r="D46" s="371"/>
      <c r="E46" s="371"/>
      <c r="F46" s="372"/>
    </row>
    <row r="47" spans="1:6" ht="33" customHeight="1">
      <c r="A47" s="72" t="s">
        <v>159</v>
      </c>
      <c r="B47" s="5">
        <f>'4. Кап. інвестиції'!B8</f>
        <v>4000</v>
      </c>
      <c r="C47" s="213">
        <v>26774.400000000001</v>
      </c>
      <c r="D47" s="213">
        <v>1242.5</v>
      </c>
      <c r="E47" s="12">
        <v>-25531.9</v>
      </c>
      <c r="F47" s="12">
        <v>4.5999999999999996</v>
      </c>
    </row>
    <row r="48" spans="1:6" s="4" customFormat="1" ht="24.95" customHeight="1">
      <c r="A48" s="367"/>
      <c r="B48" s="367"/>
      <c r="C48" s="367"/>
      <c r="D48" s="367"/>
      <c r="E48" s="367"/>
      <c r="F48" s="367"/>
    </row>
    <row r="49" spans="1:6" s="4" customFormat="1" ht="18.75" customHeight="1">
      <c r="A49" s="141"/>
      <c r="B49" s="23"/>
      <c r="C49" s="61"/>
      <c r="D49" s="31"/>
      <c r="E49" s="31"/>
      <c r="F49" s="31"/>
    </row>
    <row r="50" spans="1:6" s="4" customFormat="1" ht="20.25" customHeight="1">
      <c r="A50" s="141"/>
      <c r="B50" s="23"/>
      <c r="C50" s="61"/>
      <c r="D50" s="31"/>
      <c r="E50" s="31"/>
      <c r="F50" s="31"/>
    </row>
    <row r="51" spans="1:6" s="4" customFormat="1" ht="18" customHeight="1">
      <c r="A51" s="141"/>
      <c r="B51" s="23"/>
      <c r="C51" s="61"/>
      <c r="D51" s="31"/>
      <c r="E51" s="31"/>
      <c r="F51" s="31"/>
    </row>
    <row r="52" spans="1:6" ht="24.95" customHeight="1">
      <c r="A52" s="26"/>
      <c r="C52" s="27"/>
      <c r="D52" s="27"/>
      <c r="E52" s="27"/>
      <c r="F52" s="27"/>
    </row>
    <row r="53" spans="1:6" ht="19.5" customHeight="1">
      <c r="A53" s="332" t="s">
        <v>442</v>
      </c>
      <c r="B53" s="336"/>
      <c r="C53" s="334"/>
      <c r="D53" s="337"/>
      <c r="E53" s="369" t="s">
        <v>429</v>
      </c>
      <c r="F53" s="369"/>
    </row>
    <row r="54" spans="1:6" s="1" customFormat="1" ht="21" customHeight="1">
      <c r="A54" s="310" t="s">
        <v>58</v>
      </c>
      <c r="C54" s="310" t="s">
        <v>59</v>
      </c>
      <c r="D54" s="25"/>
      <c r="E54" s="364" t="s">
        <v>267</v>
      </c>
      <c r="F54" s="364"/>
    </row>
    <row r="56" spans="1:6">
      <c r="A56" s="46"/>
    </row>
    <row r="57" spans="1:6">
      <c r="A57" s="46"/>
    </row>
    <row r="58" spans="1:6">
      <c r="A58" s="46"/>
    </row>
    <row r="59" spans="1:6" s="23" customFormat="1">
      <c r="A59" s="46"/>
      <c r="C59" s="2"/>
      <c r="D59" s="2"/>
      <c r="E59" s="2"/>
      <c r="F59" s="2"/>
    </row>
    <row r="60" spans="1:6" s="23" customFormat="1">
      <c r="A60" s="46"/>
      <c r="C60" s="2"/>
      <c r="D60" s="2"/>
      <c r="E60" s="2"/>
      <c r="F60" s="2"/>
    </row>
    <row r="61" spans="1:6" s="23" customFormat="1">
      <c r="A61" s="46"/>
      <c r="C61" s="2"/>
      <c r="D61" s="2"/>
      <c r="E61" s="2"/>
      <c r="F61" s="2"/>
    </row>
    <row r="62" spans="1:6" s="23" customFormat="1">
      <c r="A62" s="46"/>
      <c r="C62" s="2"/>
      <c r="D62" s="2"/>
      <c r="E62" s="2"/>
      <c r="F62" s="2"/>
    </row>
    <row r="63" spans="1:6" s="23" customFormat="1">
      <c r="A63" s="46"/>
      <c r="C63" s="2"/>
      <c r="D63" s="2"/>
      <c r="E63" s="2"/>
      <c r="F63" s="2"/>
    </row>
    <row r="64" spans="1:6" s="23" customFormat="1">
      <c r="A64" s="46"/>
      <c r="C64" s="2"/>
      <c r="D64" s="2"/>
      <c r="E64" s="2"/>
      <c r="F64" s="2"/>
    </row>
    <row r="65" spans="1:6" s="23" customFormat="1">
      <c r="A65" s="46"/>
      <c r="C65" s="2"/>
      <c r="D65" s="2"/>
      <c r="E65" s="2"/>
      <c r="F65" s="2"/>
    </row>
    <row r="66" spans="1:6" s="23" customFormat="1">
      <c r="A66" s="46"/>
      <c r="C66" s="2"/>
      <c r="D66" s="2"/>
      <c r="E66" s="2"/>
      <c r="F66" s="2"/>
    </row>
    <row r="67" spans="1:6" s="23" customFormat="1">
      <c r="A67" s="46"/>
      <c r="C67" s="2"/>
      <c r="D67" s="2"/>
      <c r="E67" s="2"/>
      <c r="F67" s="2"/>
    </row>
    <row r="68" spans="1:6" s="23" customFormat="1">
      <c r="A68" s="46"/>
      <c r="C68" s="2"/>
      <c r="D68" s="2"/>
      <c r="E68" s="2"/>
      <c r="F68" s="2"/>
    </row>
    <row r="69" spans="1:6" s="23" customFormat="1">
      <c r="A69" s="46"/>
      <c r="C69" s="2"/>
      <c r="D69" s="2"/>
      <c r="E69" s="2"/>
      <c r="F69" s="2"/>
    </row>
    <row r="70" spans="1:6" s="23" customFormat="1">
      <c r="A70" s="46"/>
      <c r="C70" s="2"/>
      <c r="D70" s="2"/>
      <c r="E70" s="2"/>
      <c r="F70" s="2"/>
    </row>
    <row r="71" spans="1:6" s="23" customFormat="1">
      <c r="A71" s="46"/>
      <c r="C71" s="2"/>
      <c r="D71" s="2"/>
      <c r="E71" s="2"/>
      <c r="F71" s="2"/>
    </row>
    <row r="72" spans="1:6" s="23" customFormat="1">
      <c r="A72" s="46"/>
      <c r="C72" s="2"/>
      <c r="D72" s="2"/>
      <c r="E72" s="2"/>
      <c r="F72" s="2"/>
    </row>
    <row r="73" spans="1:6" s="23" customFormat="1">
      <c r="A73" s="46"/>
      <c r="C73" s="2"/>
      <c r="D73" s="2"/>
      <c r="E73" s="2"/>
      <c r="F73" s="2"/>
    </row>
    <row r="74" spans="1:6" s="23" customFormat="1">
      <c r="A74" s="46"/>
      <c r="C74" s="2"/>
      <c r="D74" s="2"/>
      <c r="E74" s="2"/>
      <c r="F74" s="2"/>
    </row>
    <row r="75" spans="1:6" s="23" customFormat="1">
      <c r="A75" s="46"/>
      <c r="C75" s="2"/>
      <c r="D75" s="2"/>
      <c r="E75" s="2"/>
      <c r="F75" s="2"/>
    </row>
    <row r="76" spans="1:6" s="23" customFormat="1">
      <c r="A76" s="46"/>
      <c r="C76" s="2"/>
      <c r="D76" s="2"/>
      <c r="E76" s="2"/>
      <c r="F76" s="2"/>
    </row>
    <row r="77" spans="1:6" s="23" customFormat="1">
      <c r="A77" s="46"/>
      <c r="C77" s="2"/>
      <c r="D77" s="2"/>
      <c r="E77" s="2"/>
      <c r="F77" s="2"/>
    </row>
    <row r="78" spans="1:6" s="23" customFormat="1">
      <c r="A78" s="46"/>
      <c r="C78" s="2"/>
      <c r="D78" s="2"/>
      <c r="E78" s="2"/>
      <c r="F78" s="2"/>
    </row>
    <row r="79" spans="1:6" s="23" customFormat="1">
      <c r="A79" s="46"/>
      <c r="C79" s="2"/>
      <c r="D79" s="2"/>
      <c r="E79" s="2"/>
      <c r="F79" s="2"/>
    </row>
    <row r="80" spans="1:6" s="23" customFormat="1">
      <c r="A80" s="46"/>
      <c r="C80" s="2"/>
      <c r="D80" s="2"/>
      <c r="E80" s="2"/>
      <c r="F80" s="2"/>
    </row>
    <row r="81" spans="1:6" s="23" customFormat="1">
      <c r="A81" s="46"/>
      <c r="C81" s="2"/>
      <c r="D81" s="2"/>
      <c r="E81" s="2"/>
      <c r="F81" s="2"/>
    </row>
    <row r="82" spans="1:6" s="23" customFormat="1">
      <c r="A82" s="46"/>
      <c r="C82" s="2"/>
      <c r="D82" s="2"/>
      <c r="E82" s="2"/>
      <c r="F82" s="2"/>
    </row>
    <row r="83" spans="1:6" s="23" customFormat="1">
      <c r="A83" s="46"/>
      <c r="C83" s="2"/>
      <c r="D83" s="2"/>
      <c r="E83" s="2"/>
      <c r="F83" s="2"/>
    </row>
    <row r="84" spans="1:6" s="23" customFormat="1">
      <c r="A84" s="46"/>
      <c r="C84" s="2"/>
      <c r="D84" s="2"/>
      <c r="E84" s="2"/>
      <c r="F84" s="2"/>
    </row>
    <row r="85" spans="1:6" s="23" customFormat="1">
      <c r="A85" s="46"/>
      <c r="C85" s="2"/>
      <c r="D85" s="2"/>
      <c r="E85" s="2"/>
      <c r="F85" s="2"/>
    </row>
    <row r="86" spans="1:6" s="23" customFormat="1">
      <c r="A86" s="46"/>
      <c r="C86" s="2"/>
      <c r="D86" s="2"/>
      <c r="E86" s="2"/>
      <c r="F86" s="2"/>
    </row>
    <row r="87" spans="1:6" s="23" customFormat="1">
      <c r="A87" s="46"/>
      <c r="C87" s="2"/>
      <c r="D87" s="2"/>
      <c r="E87" s="2"/>
      <c r="F87" s="2"/>
    </row>
    <row r="88" spans="1:6" s="23" customFormat="1">
      <c r="A88" s="46"/>
      <c r="C88" s="2"/>
      <c r="D88" s="2"/>
      <c r="E88" s="2"/>
      <c r="F88" s="2"/>
    </row>
    <row r="89" spans="1:6" s="23" customFormat="1">
      <c r="A89" s="46"/>
      <c r="C89" s="2"/>
      <c r="D89" s="2"/>
      <c r="E89" s="2"/>
      <c r="F89" s="2"/>
    </row>
    <row r="90" spans="1:6" s="23" customFormat="1">
      <c r="A90" s="46"/>
      <c r="C90" s="2"/>
      <c r="D90" s="2"/>
      <c r="E90" s="2"/>
      <c r="F90" s="2"/>
    </row>
    <row r="91" spans="1:6" s="23" customFormat="1">
      <c r="A91" s="46"/>
      <c r="C91" s="2"/>
      <c r="D91" s="2"/>
      <c r="E91" s="2"/>
      <c r="F91" s="2"/>
    </row>
    <row r="92" spans="1:6" s="23" customFormat="1">
      <c r="A92" s="46"/>
      <c r="C92" s="2"/>
      <c r="D92" s="2"/>
      <c r="E92" s="2"/>
      <c r="F92" s="2"/>
    </row>
    <row r="93" spans="1:6" s="23" customFormat="1">
      <c r="A93" s="46"/>
      <c r="C93" s="2"/>
      <c r="D93" s="2"/>
      <c r="E93" s="2"/>
      <c r="F93" s="2"/>
    </row>
    <row r="94" spans="1:6" s="23" customFormat="1">
      <c r="A94" s="46"/>
      <c r="C94" s="2"/>
      <c r="D94" s="2"/>
      <c r="E94" s="2"/>
      <c r="F94" s="2"/>
    </row>
    <row r="95" spans="1:6" s="23" customFormat="1">
      <c r="A95" s="46"/>
      <c r="C95" s="2"/>
      <c r="D95" s="2"/>
      <c r="E95" s="2"/>
      <c r="F95" s="2"/>
    </row>
    <row r="96" spans="1:6" s="23" customFormat="1">
      <c r="A96" s="46"/>
      <c r="C96" s="2"/>
      <c r="D96" s="2"/>
      <c r="E96" s="2"/>
      <c r="F96" s="2"/>
    </row>
    <row r="97" spans="1:6" s="23" customFormat="1">
      <c r="A97" s="46"/>
      <c r="C97" s="2"/>
      <c r="D97" s="2"/>
      <c r="E97" s="2"/>
      <c r="F97" s="2"/>
    </row>
    <row r="98" spans="1:6" s="23" customFormat="1">
      <c r="A98" s="46"/>
      <c r="C98" s="2"/>
      <c r="D98" s="2"/>
      <c r="E98" s="2"/>
      <c r="F98" s="2"/>
    </row>
    <row r="99" spans="1:6" s="23" customFormat="1">
      <c r="A99" s="46"/>
      <c r="C99" s="2"/>
      <c r="D99" s="2"/>
      <c r="E99" s="2"/>
      <c r="F99" s="2"/>
    </row>
    <row r="100" spans="1:6" s="23" customFormat="1">
      <c r="A100" s="46"/>
      <c r="C100" s="2"/>
      <c r="D100" s="2"/>
      <c r="E100" s="2"/>
      <c r="F100" s="2"/>
    </row>
    <row r="101" spans="1:6" s="23" customFormat="1">
      <c r="A101" s="46"/>
      <c r="C101" s="2"/>
      <c r="D101" s="2"/>
      <c r="E101" s="2"/>
      <c r="F101" s="2"/>
    </row>
    <row r="102" spans="1:6" s="23" customFormat="1">
      <c r="A102" s="46"/>
      <c r="C102" s="2"/>
      <c r="D102" s="2"/>
      <c r="E102" s="2"/>
      <c r="F102" s="2"/>
    </row>
    <row r="103" spans="1:6" s="23" customFormat="1">
      <c r="A103" s="46"/>
      <c r="C103" s="2"/>
      <c r="D103" s="2"/>
      <c r="E103" s="2"/>
      <c r="F103" s="2"/>
    </row>
    <row r="104" spans="1:6" s="23" customFormat="1">
      <c r="A104" s="46"/>
      <c r="C104" s="2"/>
      <c r="D104" s="2"/>
      <c r="E104" s="2"/>
      <c r="F104" s="2"/>
    </row>
    <row r="105" spans="1:6" s="23" customFormat="1">
      <c r="A105" s="46"/>
      <c r="C105" s="2"/>
      <c r="D105" s="2"/>
      <c r="E105" s="2"/>
      <c r="F105" s="2"/>
    </row>
    <row r="106" spans="1:6" s="23" customFormat="1">
      <c r="A106" s="46"/>
      <c r="C106" s="2"/>
      <c r="D106" s="2"/>
      <c r="E106" s="2"/>
      <c r="F106" s="2"/>
    </row>
    <row r="107" spans="1:6" s="23" customFormat="1">
      <c r="A107" s="46"/>
      <c r="C107" s="2"/>
      <c r="D107" s="2"/>
      <c r="E107" s="2"/>
      <c r="F107" s="2"/>
    </row>
    <row r="108" spans="1:6" s="23" customFormat="1">
      <c r="A108" s="46"/>
      <c r="C108" s="2"/>
      <c r="D108" s="2"/>
      <c r="E108" s="2"/>
      <c r="F108" s="2"/>
    </row>
    <row r="109" spans="1:6" s="23" customFormat="1">
      <c r="A109" s="46"/>
      <c r="C109" s="2"/>
      <c r="D109" s="2"/>
      <c r="E109" s="2"/>
      <c r="F109" s="2"/>
    </row>
    <row r="110" spans="1:6" s="23" customFormat="1">
      <c r="A110" s="46"/>
      <c r="C110" s="2"/>
      <c r="D110" s="2"/>
      <c r="E110" s="2"/>
      <c r="F110" s="2"/>
    </row>
    <row r="111" spans="1:6" s="23" customFormat="1">
      <c r="A111" s="46"/>
      <c r="C111" s="2"/>
      <c r="D111" s="2"/>
      <c r="E111" s="2"/>
      <c r="F111" s="2"/>
    </row>
    <row r="112" spans="1:6" s="23" customFormat="1">
      <c r="A112" s="46"/>
      <c r="C112" s="2"/>
      <c r="D112" s="2"/>
      <c r="E112" s="2"/>
      <c r="F112" s="2"/>
    </row>
    <row r="113" spans="1:6" s="23" customFormat="1">
      <c r="A113" s="46"/>
      <c r="C113" s="2"/>
      <c r="D113" s="2"/>
      <c r="E113" s="2"/>
      <c r="F113" s="2"/>
    </row>
    <row r="114" spans="1:6" s="23" customFormat="1">
      <c r="A114" s="46"/>
      <c r="C114" s="2"/>
      <c r="D114" s="2"/>
      <c r="E114" s="2"/>
      <c r="F114" s="2"/>
    </row>
    <row r="115" spans="1:6" s="23" customFormat="1">
      <c r="A115" s="46"/>
      <c r="C115" s="2"/>
      <c r="D115" s="2"/>
      <c r="E115" s="2"/>
      <c r="F115" s="2"/>
    </row>
    <row r="116" spans="1:6" s="23" customFormat="1">
      <c r="A116" s="46"/>
      <c r="C116" s="2"/>
      <c r="D116" s="2"/>
      <c r="E116" s="2"/>
      <c r="F116" s="2"/>
    </row>
    <row r="117" spans="1:6" s="23" customFormat="1">
      <c r="A117" s="46"/>
      <c r="C117" s="2"/>
      <c r="D117" s="2"/>
      <c r="E117" s="2"/>
      <c r="F117" s="2"/>
    </row>
    <row r="118" spans="1:6" s="23" customFormat="1">
      <c r="A118" s="46"/>
      <c r="C118" s="2"/>
      <c r="D118" s="2"/>
      <c r="E118" s="2"/>
      <c r="F118" s="2"/>
    </row>
    <row r="119" spans="1:6" s="23" customFormat="1">
      <c r="A119" s="46"/>
      <c r="C119" s="2"/>
      <c r="D119" s="2"/>
      <c r="E119" s="2"/>
      <c r="F119" s="2"/>
    </row>
    <row r="120" spans="1:6" s="23" customFormat="1">
      <c r="A120" s="46"/>
      <c r="C120" s="2"/>
      <c r="D120" s="2"/>
      <c r="E120" s="2"/>
      <c r="F120" s="2"/>
    </row>
    <row r="121" spans="1:6" s="23" customFormat="1">
      <c r="A121" s="46"/>
      <c r="C121" s="2"/>
      <c r="D121" s="2"/>
      <c r="E121" s="2"/>
      <c r="F121" s="2"/>
    </row>
    <row r="122" spans="1:6" s="23" customFormat="1">
      <c r="A122" s="46"/>
      <c r="C122" s="2"/>
      <c r="D122" s="2"/>
      <c r="E122" s="2"/>
      <c r="F122" s="2"/>
    </row>
    <row r="123" spans="1:6" s="23" customFormat="1">
      <c r="A123" s="46"/>
      <c r="C123" s="2"/>
      <c r="D123" s="2"/>
      <c r="E123" s="2"/>
      <c r="F123" s="2"/>
    </row>
    <row r="124" spans="1:6" s="23" customFormat="1">
      <c r="A124" s="46"/>
      <c r="C124" s="2"/>
      <c r="D124" s="2"/>
      <c r="E124" s="2"/>
      <c r="F124" s="2"/>
    </row>
    <row r="125" spans="1:6" s="23" customFormat="1">
      <c r="A125" s="46"/>
      <c r="C125" s="2"/>
      <c r="D125" s="2"/>
      <c r="E125" s="2"/>
      <c r="F125" s="2"/>
    </row>
    <row r="126" spans="1:6" s="23" customFormat="1">
      <c r="A126" s="46"/>
      <c r="C126" s="2"/>
      <c r="D126" s="2"/>
      <c r="E126" s="2"/>
      <c r="F126" s="2"/>
    </row>
    <row r="127" spans="1:6" s="23" customFormat="1">
      <c r="A127" s="46"/>
      <c r="C127" s="2"/>
      <c r="D127" s="2"/>
      <c r="E127" s="2"/>
      <c r="F127" s="2"/>
    </row>
    <row r="128" spans="1:6" s="23" customFormat="1">
      <c r="A128" s="46"/>
      <c r="C128" s="2"/>
      <c r="D128" s="2"/>
      <c r="E128" s="2"/>
      <c r="F128" s="2"/>
    </row>
    <row r="129" spans="1:6" s="23" customFormat="1">
      <c r="A129" s="46"/>
      <c r="C129" s="2"/>
      <c r="D129" s="2"/>
      <c r="E129" s="2"/>
      <c r="F129" s="2"/>
    </row>
    <row r="130" spans="1:6" s="23" customFormat="1">
      <c r="A130" s="46"/>
      <c r="C130" s="2"/>
      <c r="D130" s="2"/>
      <c r="E130" s="2"/>
      <c r="F130" s="2"/>
    </row>
    <row r="131" spans="1:6" s="23" customFormat="1">
      <c r="A131" s="46"/>
      <c r="C131" s="2"/>
      <c r="D131" s="2"/>
      <c r="E131" s="2"/>
      <c r="F131" s="2"/>
    </row>
    <row r="132" spans="1:6" s="23" customFormat="1">
      <c r="A132" s="46"/>
      <c r="C132" s="2"/>
      <c r="D132" s="2"/>
      <c r="E132" s="2"/>
      <c r="F132" s="2"/>
    </row>
    <row r="133" spans="1:6" s="23" customFormat="1">
      <c r="A133" s="46"/>
      <c r="C133" s="2"/>
      <c r="D133" s="2"/>
      <c r="E133" s="2"/>
      <c r="F133" s="2"/>
    </row>
    <row r="134" spans="1:6" s="23" customFormat="1">
      <c r="A134" s="46"/>
      <c r="C134" s="2"/>
      <c r="D134" s="2"/>
      <c r="E134" s="2"/>
      <c r="F134" s="2"/>
    </row>
    <row r="135" spans="1:6" s="23" customFormat="1">
      <c r="A135" s="46"/>
      <c r="C135" s="2"/>
      <c r="D135" s="2"/>
      <c r="E135" s="2"/>
      <c r="F135" s="2"/>
    </row>
    <row r="136" spans="1:6" s="23" customFormat="1">
      <c r="A136" s="46"/>
      <c r="C136" s="2"/>
      <c r="D136" s="2"/>
      <c r="E136" s="2"/>
      <c r="F136" s="2"/>
    </row>
    <row r="137" spans="1:6" s="23" customFormat="1">
      <c r="A137" s="46"/>
      <c r="C137" s="2"/>
      <c r="D137" s="2"/>
      <c r="E137" s="2"/>
      <c r="F137" s="2"/>
    </row>
    <row r="138" spans="1:6" s="23" customFormat="1">
      <c r="A138" s="46"/>
      <c r="C138" s="2"/>
      <c r="D138" s="2"/>
      <c r="E138" s="2"/>
      <c r="F138" s="2"/>
    </row>
    <row r="139" spans="1:6" s="23" customFormat="1">
      <c r="A139" s="46"/>
      <c r="C139" s="2"/>
      <c r="D139" s="2"/>
      <c r="E139" s="2"/>
      <c r="F139" s="2"/>
    </row>
    <row r="140" spans="1:6" s="23" customFormat="1">
      <c r="A140" s="46"/>
      <c r="C140" s="2"/>
      <c r="D140" s="2"/>
      <c r="E140" s="2"/>
      <c r="F140" s="2"/>
    </row>
    <row r="141" spans="1:6" s="23" customFormat="1">
      <c r="A141" s="46"/>
      <c r="C141" s="2"/>
      <c r="D141" s="2"/>
      <c r="E141" s="2"/>
      <c r="F141" s="2"/>
    </row>
    <row r="142" spans="1:6" s="23" customFormat="1">
      <c r="A142" s="46"/>
      <c r="C142" s="2"/>
      <c r="D142" s="2"/>
      <c r="E142" s="2"/>
      <c r="F142" s="2"/>
    </row>
    <row r="143" spans="1:6" s="23" customFormat="1">
      <c r="A143" s="46"/>
      <c r="C143" s="2"/>
      <c r="D143" s="2"/>
      <c r="E143" s="2"/>
      <c r="F143" s="2"/>
    </row>
    <row r="144" spans="1:6" s="23" customFormat="1">
      <c r="A144" s="46"/>
      <c r="C144" s="2"/>
      <c r="D144" s="2"/>
      <c r="E144" s="2"/>
      <c r="F144" s="2"/>
    </row>
    <row r="145" spans="1:6" s="23" customFormat="1">
      <c r="A145" s="46"/>
      <c r="C145" s="2"/>
      <c r="D145" s="2"/>
      <c r="E145" s="2"/>
      <c r="F145" s="2"/>
    </row>
    <row r="146" spans="1:6" s="23" customFormat="1">
      <c r="A146" s="46"/>
      <c r="C146" s="2"/>
      <c r="D146" s="2"/>
      <c r="E146" s="2"/>
      <c r="F146" s="2"/>
    </row>
    <row r="147" spans="1:6" s="23" customFormat="1">
      <c r="A147" s="46"/>
      <c r="C147" s="2"/>
      <c r="D147" s="2"/>
      <c r="E147" s="2"/>
      <c r="F147" s="2"/>
    </row>
    <row r="148" spans="1:6" s="23" customFormat="1">
      <c r="A148" s="46"/>
      <c r="C148" s="2"/>
      <c r="D148" s="2"/>
      <c r="E148" s="2"/>
      <c r="F148" s="2"/>
    </row>
    <row r="149" spans="1:6" s="23" customFormat="1">
      <c r="A149" s="46"/>
      <c r="C149" s="2"/>
      <c r="D149" s="2"/>
      <c r="E149" s="2"/>
      <c r="F149" s="2"/>
    </row>
    <row r="150" spans="1:6" s="23" customFormat="1">
      <c r="A150" s="46"/>
      <c r="C150" s="2"/>
      <c r="D150" s="2"/>
      <c r="E150" s="2"/>
      <c r="F150" s="2"/>
    </row>
    <row r="151" spans="1:6" s="23" customFormat="1">
      <c r="A151" s="46"/>
      <c r="C151" s="2"/>
      <c r="D151" s="2"/>
      <c r="E151" s="2"/>
      <c r="F151" s="2"/>
    </row>
    <row r="152" spans="1:6" s="23" customFormat="1">
      <c r="A152" s="46"/>
      <c r="C152" s="2"/>
      <c r="D152" s="2"/>
      <c r="E152" s="2"/>
      <c r="F152" s="2"/>
    </row>
    <row r="153" spans="1:6" s="23" customFormat="1">
      <c r="A153" s="46"/>
      <c r="C153" s="2"/>
      <c r="D153" s="2"/>
      <c r="E153" s="2"/>
      <c r="F153" s="2"/>
    </row>
    <row r="154" spans="1:6" s="23" customFormat="1">
      <c r="A154" s="46"/>
      <c r="C154" s="2"/>
      <c r="D154" s="2"/>
      <c r="E154" s="2"/>
      <c r="F154" s="2"/>
    </row>
    <row r="155" spans="1:6" s="23" customFormat="1">
      <c r="A155" s="46"/>
      <c r="C155" s="2"/>
      <c r="D155" s="2"/>
      <c r="E155" s="2"/>
      <c r="F155" s="2"/>
    </row>
    <row r="156" spans="1:6" s="23" customFormat="1">
      <c r="A156" s="46"/>
      <c r="C156" s="2"/>
      <c r="D156" s="2"/>
      <c r="E156" s="2"/>
      <c r="F156" s="2"/>
    </row>
    <row r="157" spans="1:6" s="23" customFormat="1">
      <c r="A157" s="46"/>
      <c r="C157" s="2"/>
      <c r="D157" s="2"/>
      <c r="E157" s="2"/>
      <c r="F157" s="2"/>
    </row>
    <row r="158" spans="1:6" s="23" customFormat="1">
      <c r="A158" s="46"/>
      <c r="C158" s="2"/>
      <c r="D158" s="2"/>
      <c r="E158" s="2"/>
      <c r="F158" s="2"/>
    </row>
    <row r="159" spans="1:6" s="23" customFormat="1">
      <c r="A159" s="46"/>
      <c r="C159" s="2"/>
      <c r="D159" s="2"/>
      <c r="E159" s="2"/>
      <c r="F159" s="2"/>
    </row>
    <row r="160" spans="1:6" s="23" customFormat="1">
      <c r="A160" s="46"/>
      <c r="C160" s="2"/>
      <c r="D160" s="2"/>
      <c r="E160" s="2"/>
      <c r="F160" s="2"/>
    </row>
    <row r="161" spans="1:6" s="23" customFormat="1">
      <c r="A161" s="46"/>
      <c r="C161" s="2"/>
      <c r="D161" s="2"/>
      <c r="E161" s="2"/>
      <c r="F161" s="2"/>
    </row>
    <row r="162" spans="1:6" s="23" customFormat="1">
      <c r="A162" s="46"/>
      <c r="C162" s="2"/>
      <c r="D162" s="2"/>
      <c r="E162" s="2"/>
      <c r="F162" s="2"/>
    </row>
    <row r="163" spans="1:6" s="23" customFormat="1">
      <c r="A163" s="46"/>
      <c r="C163" s="2"/>
      <c r="D163" s="2"/>
      <c r="E163" s="2"/>
      <c r="F163" s="2"/>
    </row>
    <row r="164" spans="1:6" s="23" customFormat="1">
      <c r="A164" s="46"/>
      <c r="C164" s="2"/>
      <c r="D164" s="2"/>
      <c r="E164" s="2"/>
      <c r="F164" s="2"/>
    </row>
    <row r="165" spans="1:6" s="23" customFormat="1">
      <c r="A165" s="46"/>
      <c r="C165" s="2"/>
      <c r="D165" s="2"/>
      <c r="E165" s="2"/>
      <c r="F165" s="2"/>
    </row>
    <row r="166" spans="1:6" s="23" customFormat="1">
      <c r="A166" s="46"/>
      <c r="C166" s="2"/>
      <c r="D166" s="2"/>
      <c r="E166" s="2"/>
      <c r="F166" s="2"/>
    </row>
    <row r="167" spans="1:6" s="23" customFormat="1">
      <c r="A167" s="46"/>
      <c r="C167" s="2"/>
      <c r="D167" s="2"/>
      <c r="E167" s="2"/>
      <c r="F167" s="2"/>
    </row>
    <row r="168" spans="1:6" s="23" customFormat="1">
      <c r="A168" s="46"/>
      <c r="C168" s="2"/>
      <c r="D168" s="2"/>
      <c r="E168" s="2"/>
      <c r="F168" s="2"/>
    </row>
    <row r="169" spans="1:6" s="23" customFormat="1">
      <c r="A169" s="46"/>
      <c r="C169" s="2"/>
      <c r="D169" s="2"/>
      <c r="E169" s="2"/>
      <c r="F169" s="2"/>
    </row>
    <row r="170" spans="1:6" s="23" customFormat="1">
      <c r="A170" s="46"/>
      <c r="C170" s="2"/>
      <c r="D170" s="2"/>
      <c r="E170" s="2"/>
      <c r="F170" s="2"/>
    </row>
    <row r="171" spans="1:6" s="23" customFormat="1">
      <c r="A171" s="46"/>
      <c r="C171" s="2"/>
      <c r="D171" s="2"/>
      <c r="E171" s="2"/>
      <c r="F171" s="2"/>
    </row>
    <row r="172" spans="1:6" s="23" customFormat="1">
      <c r="A172" s="46"/>
      <c r="C172" s="2"/>
      <c r="D172" s="2"/>
      <c r="E172" s="2"/>
      <c r="F172" s="2"/>
    </row>
    <row r="173" spans="1:6" s="23" customFormat="1">
      <c r="A173" s="46"/>
      <c r="C173" s="2"/>
      <c r="D173" s="2"/>
      <c r="E173" s="2"/>
      <c r="F173" s="2"/>
    </row>
    <row r="174" spans="1:6" s="23" customFormat="1">
      <c r="A174" s="46"/>
      <c r="C174" s="2"/>
      <c r="D174" s="2"/>
      <c r="E174" s="2"/>
      <c r="F174" s="2"/>
    </row>
    <row r="175" spans="1:6" s="23" customFormat="1">
      <c r="A175" s="46"/>
      <c r="C175" s="2"/>
      <c r="D175" s="2"/>
      <c r="E175" s="2"/>
      <c r="F175" s="2"/>
    </row>
    <row r="176" spans="1:6" s="23" customFormat="1">
      <c r="A176" s="46"/>
      <c r="C176" s="2"/>
      <c r="D176" s="2"/>
      <c r="E176" s="2"/>
      <c r="F176" s="2"/>
    </row>
    <row r="177" spans="1:6" s="23" customFormat="1">
      <c r="A177" s="46"/>
      <c r="C177" s="2"/>
      <c r="D177" s="2"/>
      <c r="E177" s="2"/>
      <c r="F177" s="2"/>
    </row>
    <row r="178" spans="1:6" s="23" customFormat="1">
      <c r="A178" s="46"/>
      <c r="C178" s="2"/>
      <c r="D178" s="2"/>
      <c r="E178" s="2"/>
      <c r="F178" s="2"/>
    </row>
    <row r="179" spans="1:6" s="23" customFormat="1">
      <c r="A179" s="46"/>
      <c r="C179" s="2"/>
      <c r="D179" s="2"/>
      <c r="E179" s="2"/>
      <c r="F179" s="2"/>
    </row>
    <row r="180" spans="1:6" s="23" customFormat="1">
      <c r="A180" s="46"/>
      <c r="C180" s="2"/>
      <c r="D180" s="2"/>
      <c r="E180" s="2"/>
      <c r="F180" s="2"/>
    </row>
    <row r="181" spans="1:6" s="23" customFormat="1">
      <c r="A181" s="46"/>
      <c r="C181" s="2"/>
      <c r="D181" s="2"/>
      <c r="E181" s="2"/>
      <c r="F181" s="2"/>
    </row>
    <row r="182" spans="1:6" s="23" customFormat="1">
      <c r="A182" s="46"/>
      <c r="C182" s="2"/>
      <c r="D182" s="2"/>
      <c r="E182" s="2"/>
      <c r="F182" s="2"/>
    </row>
    <row r="183" spans="1:6" s="23" customFormat="1">
      <c r="A183" s="46"/>
      <c r="C183" s="2"/>
      <c r="D183" s="2"/>
      <c r="E183" s="2"/>
      <c r="F183" s="2"/>
    </row>
    <row r="184" spans="1:6" s="23" customFormat="1">
      <c r="A184" s="46"/>
      <c r="C184" s="2"/>
      <c r="D184" s="2"/>
      <c r="E184" s="2"/>
      <c r="F184" s="2"/>
    </row>
    <row r="185" spans="1:6" s="23" customFormat="1">
      <c r="A185" s="46"/>
      <c r="C185" s="2"/>
      <c r="D185" s="2"/>
      <c r="E185" s="2"/>
      <c r="F185" s="2"/>
    </row>
    <row r="186" spans="1:6" s="23" customFormat="1">
      <c r="A186" s="46"/>
      <c r="C186" s="2"/>
      <c r="D186" s="2"/>
      <c r="E186" s="2"/>
      <c r="F186" s="2"/>
    </row>
    <row r="187" spans="1:6" s="23" customFormat="1">
      <c r="A187" s="46"/>
      <c r="C187" s="2"/>
      <c r="D187" s="2"/>
      <c r="E187" s="2"/>
      <c r="F187" s="2"/>
    </row>
    <row r="188" spans="1:6" s="23" customFormat="1">
      <c r="A188" s="46"/>
      <c r="C188" s="2"/>
      <c r="D188" s="2"/>
      <c r="E188" s="2"/>
      <c r="F188" s="2"/>
    </row>
    <row r="189" spans="1:6" s="23" customFormat="1">
      <c r="A189" s="46"/>
      <c r="C189" s="2"/>
      <c r="D189" s="2"/>
      <c r="E189" s="2"/>
      <c r="F189" s="2"/>
    </row>
    <row r="190" spans="1:6" s="23" customFormat="1">
      <c r="A190" s="46"/>
      <c r="C190" s="2"/>
      <c r="D190" s="2"/>
      <c r="E190" s="2"/>
      <c r="F190" s="2"/>
    </row>
    <row r="191" spans="1:6" s="23" customFormat="1">
      <c r="A191" s="46"/>
      <c r="C191" s="2"/>
      <c r="D191" s="2"/>
      <c r="E191" s="2"/>
      <c r="F191" s="2"/>
    </row>
    <row r="192" spans="1:6" s="23" customFormat="1">
      <c r="A192" s="46"/>
      <c r="C192" s="2"/>
      <c r="D192" s="2"/>
      <c r="E192" s="2"/>
      <c r="F192" s="2"/>
    </row>
    <row r="193" spans="1:6" s="23" customFormat="1">
      <c r="A193" s="46"/>
      <c r="C193" s="2"/>
      <c r="D193" s="2"/>
      <c r="E193" s="2"/>
      <c r="F193" s="2"/>
    </row>
    <row r="194" spans="1:6" s="23" customFormat="1">
      <c r="A194" s="46"/>
      <c r="C194" s="2"/>
      <c r="D194" s="2"/>
      <c r="E194" s="2"/>
      <c r="F194" s="2"/>
    </row>
    <row r="195" spans="1:6" s="23" customFormat="1">
      <c r="A195" s="46"/>
      <c r="C195" s="2"/>
      <c r="D195" s="2"/>
      <c r="E195" s="2"/>
      <c r="F195" s="2"/>
    </row>
    <row r="196" spans="1:6" s="23" customFormat="1">
      <c r="A196" s="46"/>
      <c r="C196" s="2"/>
      <c r="D196" s="2"/>
      <c r="E196" s="2"/>
      <c r="F196" s="2"/>
    </row>
    <row r="197" spans="1:6" s="23" customFormat="1">
      <c r="A197" s="46"/>
      <c r="C197" s="2"/>
      <c r="D197" s="2"/>
      <c r="E197" s="2"/>
      <c r="F197" s="2"/>
    </row>
    <row r="198" spans="1:6" s="23" customFormat="1">
      <c r="A198" s="46"/>
      <c r="C198" s="2"/>
      <c r="D198" s="2"/>
      <c r="E198" s="2"/>
      <c r="F198" s="2"/>
    </row>
    <row r="199" spans="1:6" s="23" customFormat="1">
      <c r="A199" s="46"/>
      <c r="C199" s="2"/>
      <c r="D199" s="2"/>
      <c r="E199" s="2"/>
      <c r="F199" s="2"/>
    </row>
    <row r="200" spans="1:6" s="23" customFormat="1">
      <c r="A200" s="46"/>
      <c r="C200" s="2"/>
      <c r="D200" s="2"/>
      <c r="E200" s="2"/>
      <c r="F200" s="2"/>
    </row>
    <row r="201" spans="1:6" s="23" customFormat="1">
      <c r="A201" s="46"/>
      <c r="C201" s="2"/>
      <c r="D201" s="2"/>
      <c r="E201" s="2"/>
      <c r="F201" s="2"/>
    </row>
    <row r="202" spans="1:6" s="23" customFormat="1">
      <c r="A202" s="46"/>
      <c r="C202" s="2"/>
      <c r="D202" s="2"/>
      <c r="E202" s="2"/>
      <c r="F202" s="2"/>
    </row>
    <row r="203" spans="1:6" s="23" customFormat="1">
      <c r="A203" s="46"/>
      <c r="C203" s="2"/>
      <c r="D203" s="2"/>
      <c r="E203" s="2"/>
      <c r="F203" s="2"/>
    </row>
    <row r="204" spans="1:6" s="23" customFormat="1">
      <c r="A204" s="46"/>
      <c r="C204" s="2"/>
      <c r="D204" s="2"/>
      <c r="E204" s="2"/>
      <c r="F204" s="2"/>
    </row>
    <row r="205" spans="1:6" s="23" customFormat="1">
      <c r="A205" s="46"/>
      <c r="C205" s="2"/>
      <c r="D205" s="2"/>
      <c r="E205" s="2"/>
      <c r="F205" s="2"/>
    </row>
    <row r="206" spans="1:6" s="23" customFormat="1">
      <c r="A206" s="46"/>
      <c r="C206" s="2"/>
      <c r="D206" s="2"/>
      <c r="E206" s="2"/>
      <c r="F206" s="2"/>
    </row>
    <row r="207" spans="1:6" s="23" customFormat="1">
      <c r="A207" s="46"/>
      <c r="C207" s="2"/>
      <c r="D207" s="2"/>
      <c r="E207" s="2"/>
      <c r="F207" s="2"/>
    </row>
    <row r="208" spans="1:6" s="23" customFormat="1">
      <c r="A208" s="46"/>
      <c r="C208" s="2"/>
      <c r="D208" s="2"/>
      <c r="E208" s="2"/>
      <c r="F208" s="2"/>
    </row>
    <row r="209" spans="1:6" s="23" customFormat="1">
      <c r="A209" s="46"/>
      <c r="C209" s="2"/>
      <c r="D209" s="2"/>
      <c r="E209" s="2"/>
      <c r="F209" s="2"/>
    </row>
    <row r="210" spans="1:6" s="23" customFormat="1">
      <c r="A210" s="46"/>
      <c r="C210" s="2"/>
      <c r="D210" s="2"/>
      <c r="E210" s="2"/>
      <c r="F210" s="2"/>
    </row>
    <row r="211" spans="1:6" s="23" customFormat="1">
      <c r="A211" s="46"/>
      <c r="C211" s="2"/>
      <c r="D211" s="2"/>
      <c r="E211" s="2"/>
      <c r="F211" s="2"/>
    </row>
    <row r="212" spans="1:6" s="23" customFormat="1">
      <c r="A212" s="46"/>
      <c r="C212" s="2"/>
      <c r="D212" s="2"/>
      <c r="E212" s="2"/>
      <c r="F212" s="2"/>
    </row>
    <row r="213" spans="1:6" s="23" customFormat="1">
      <c r="A213" s="46"/>
      <c r="C213" s="2"/>
      <c r="D213" s="2"/>
      <c r="E213" s="2"/>
      <c r="F213" s="2"/>
    </row>
    <row r="214" spans="1:6" s="23" customFormat="1">
      <c r="A214" s="46"/>
      <c r="C214" s="2"/>
      <c r="D214" s="2"/>
      <c r="E214" s="2"/>
      <c r="F214" s="2"/>
    </row>
    <row r="215" spans="1:6" s="23" customFormat="1">
      <c r="A215" s="46"/>
      <c r="C215" s="2"/>
      <c r="D215" s="2"/>
      <c r="E215" s="2"/>
      <c r="F215" s="2"/>
    </row>
    <row r="216" spans="1:6" s="23" customFormat="1">
      <c r="A216" s="46"/>
      <c r="C216" s="2"/>
      <c r="D216" s="2"/>
      <c r="E216" s="2"/>
      <c r="F216" s="2"/>
    </row>
    <row r="217" spans="1:6" s="23" customFormat="1">
      <c r="A217" s="46"/>
      <c r="C217" s="2"/>
      <c r="D217" s="2"/>
      <c r="E217" s="2"/>
      <c r="F217" s="2"/>
    </row>
    <row r="218" spans="1:6" s="23" customFormat="1">
      <c r="A218" s="46"/>
      <c r="C218" s="2"/>
      <c r="D218" s="2"/>
      <c r="E218" s="2"/>
      <c r="F218" s="2"/>
    </row>
    <row r="219" spans="1:6" s="23" customFormat="1">
      <c r="A219" s="46"/>
      <c r="C219" s="2"/>
      <c r="D219" s="2"/>
      <c r="E219" s="2"/>
      <c r="F219" s="2"/>
    </row>
    <row r="220" spans="1:6" s="23" customFormat="1">
      <c r="A220" s="46"/>
      <c r="C220" s="2"/>
      <c r="D220" s="2"/>
      <c r="E220" s="2"/>
      <c r="F220" s="2"/>
    </row>
    <row r="221" spans="1:6" s="23" customFormat="1">
      <c r="A221" s="46"/>
      <c r="C221" s="2"/>
      <c r="D221" s="2"/>
      <c r="E221" s="2"/>
      <c r="F221" s="2"/>
    </row>
    <row r="222" spans="1:6" s="23" customFormat="1">
      <c r="A222" s="46"/>
      <c r="C222" s="2"/>
      <c r="D222" s="2"/>
      <c r="E222" s="2"/>
      <c r="F222" s="2"/>
    </row>
    <row r="223" spans="1:6" s="23" customFormat="1">
      <c r="A223" s="46"/>
      <c r="C223" s="2"/>
      <c r="D223" s="2"/>
      <c r="E223" s="2"/>
      <c r="F223" s="2"/>
    </row>
  </sheetData>
  <mergeCells count="15">
    <mergeCell ref="A5:F5"/>
    <mergeCell ref="E53:F53"/>
    <mergeCell ref="A46:F46"/>
    <mergeCell ref="A15:F15"/>
    <mergeCell ref="A39:F39"/>
    <mergeCell ref="A31:F31"/>
    <mergeCell ref="A8:F8"/>
    <mergeCell ref="A7:F7"/>
    <mergeCell ref="A10:F10"/>
    <mergeCell ref="A6:F6"/>
    <mergeCell ref="E54:F54"/>
    <mergeCell ref="A12:A13"/>
    <mergeCell ref="B12:B13"/>
    <mergeCell ref="C12:F12"/>
    <mergeCell ref="A48:F48"/>
  </mergeCells>
  <phoneticPr fontId="3" type="noConversion"/>
  <pageMargins left="0.78740157480314965" right="0.39370078740157483" top="0.78740157480314965" bottom="0.78740157480314965" header="0.39370078740157483" footer="0.19685039370078741"/>
  <pageSetup paperSize="9" scale="57" orientation="portrait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AU335"/>
  <sheetViews>
    <sheetView view="pageBreakPreview" topLeftCell="A78" zoomScale="60" zoomScaleNormal="50" workbookViewId="0">
      <selection activeCell="F97" sqref="F97"/>
    </sheetView>
  </sheetViews>
  <sheetFormatPr defaultRowHeight="18.75"/>
  <cols>
    <col min="1" max="1" width="78.28515625" style="2" customWidth="1"/>
    <col min="2" max="2" width="13.7109375" style="23" customWidth="1"/>
    <col min="3" max="3" width="15.140625" style="2" customWidth="1"/>
    <col min="4" max="4" width="20.42578125" style="23" customWidth="1"/>
    <col min="5" max="5" width="17.42578125" style="2" customWidth="1"/>
    <col min="6" max="6" width="16.7109375" style="2" customWidth="1"/>
    <col min="7" max="7" width="19.85546875" style="2" customWidth="1"/>
    <col min="8" max="8" width="42.140625" style="2" customWidth="1"/>
    <col min="9" max="11" width="19.85546875" style="2" customWidth="1"/>
    <col min="12" max="16" width="16.5703125" style="2" customWidth="1"/>
    <col min="17" max="17" width="17.7109375" style="2" customWidth="1"/>
    <col min="18" max="19" width="13.140625" style="2" customWidth="1"/>
    <col min="20" max="20" width="13.7109375" style="2" customWidth="1"/>
    <col min="21" max="27" width="9.140625" style="2"/>
    <col min="28" max="28" width="13.7109375" style="2" customWidth="1"/>
    <col min="29" max="29" width="14.5703125" style="2" customWidth="1"/>
    <col min="30" max="30" width="12.5703125" style="2" customWidth="1"/>
    <col min="31" max="31" width="13.140625" style="2" customWidth="1"/>
    <col min="32" max="16384" width="9.140625" style="2"/>
  </cols>
  <sheetData>
    <row r="1" spans="1:27">
      <c r="G1" s="35" t="s">
        <v>358</v>
      </c>
      <c r="H1" s="35"/>
      <c r="I1" s="35"/>
      <c r="J1" s="35"/>
      <c r="K1" s="35"/>
    </row>
    <row r="2" spans="1:27">
      <c r="A2" s="13"/>
      <c r="B2" s="13"/>
      <c r="C2" s="13"/>
      <c r="D2" s="13"/>
      <c r="E2" s="13"/>
      <c r="F2" s="13"/>
      <c r="L2" s="13"/>
      <c r="M2" s="13"/>
      <c r="N2" s="13"/>
      <c r="O2" s="13"/>
      <c r="P2" s="13"/>
    </row>
    <row r="3" spans="1:27" ht="27.75" customHeight="1">
      <c r="A3" s="383" t="s">
        <v>440</v>
      </c>
      <c r="B3" s="383"/>
      <c r="C3" s="383"/>
      <c r="D3" s="383"/>
      <c r="E3" s="383"/>
      <c r="F3" s="383"/>
      <c r="G3" s="383"/>
      <c r="H3" s="265"/>
      <c r="I3" s="265"/>
      <c r="J3" s="265"/>
      <c r="K3" s="265"/>
    </row>
    <row r="4" spans="1:27">
      <c r="A4" s="38"/>
      <c r="B4" s="49"/>
      <c r="C4" s="38"/>
      <c r="D4" s="38"/>
      <c r="E4" s="38"/>
      <c r="F4" s="38"/>
      <c r="G4" s="38"/>
      <c r="H4" s="38"/>
      <c r="I4" s="38"/>
      <c r="J4" s="38"/>
      <c r="K4" s="38"/>
    </row>
    <row r="5" spans="1:27" ht="36" customHeight="1">
      <c r="A5" s="365" t="s">
        <v>181</v>
      </c>
      <c r="B5" s="366" t="s">
        <v>7</v>
      </c>
      <c r="C5" s="377" t="s">
        <v>254</v>
      </c>
      <c r="D5" s="378"/>
      <c r="E5" s="378"/>
      <c r="F5" s="378"/>
      <c r="G5" s="379"/>
      <c r="H5" s="49"/>
      <c r="I5" s="49"/>
      <c r="J5" s="49"/>
      <c r="K5" s="49"/>
    </row>
    <row r="6" spans="1:27" ht="61.5" customHeight="1">
      <c r="A6" s="365"/>
      <c r="B6" s="366"/>
      <c r="C6" s="14" t="s">
        <v>255</v>
      </c>
      <c r="D6" s="14" t="s">
        <v>256</v>
      </c>
      <c r="E6" s="14" t="s">
        <v>257</v>
      </c>
      <c r="F6" s="14" t="s">
        <v>258</v>
      </c>
      <c r="G6" s="243" t="s">
        <v>259</v>
      </c>
      <c r="H6" s="266"/>
      <c r="I6" s="285"/>
      <c r="J6" s="285"/>
      <c r="K6" s="266"/>
    </row>
    <row r="7" spans="1:27" ht="18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311">
        <v>7</v>
      </c>
      <c r="H7" s="49"/>
      <c r="I7" s="23"/>
      <c r="J7" s="23"/>
      <c r="K7" s="49"/>
      <c r="L7" s="23"/>
      <c r="M7" s="23"/>
      <c r="N7" s="23"/>
      <c r="O7" s="382"/>
      <c r="P7" s="382"/>
    </row>
    <row r="8" spans="1:27" s="4" customFormat="1" ht="20.100000000000001" customHeight="1">
      <c r="A8" s="380" t="s">
        <v>221</v>
      </c>
      <c r="B8" s="380"/>
      <c r="C8" s="380"/>
      <c r="D8" s="380"/>
      <c r="E8" s="380"/>
      <c r="F8" s="380"/>
      <c r="G8" s="380"/>
      <c r="H8" s="53"/>
      <c r="I8" s="381"/>
      <c r="J8" s="381"/>
      <c r="K8" s="381"/>
      <c r="L8" s="381"/>
      <c r="M8" s="38"/>
      <c r="N8" s="38"/>
      <c r="O8" s="382"/>
      <c r="P8" s="382"/>
    </row>
    <row r="9" spans="1:27" s="4" customFormat="1" ht="40.5" customHeight="1">
      <c r="A9" s="9" t="s">
        <v>222</v>
      </c>
      <c r="B9" s="96">
        <v>1000</v>
      </c>
      <c r="C9" s="341">
        <v>110071.99999999999</v>
      </c>
      <c r="D9" s="342">
        <v>90409.3</v>
      </c>
      <c r="E9" s="342">
        <v>-19662.699999999983</v>
      </c>
      <c r="F9" s="342">
        <v>82.1</v>
      </c>
      <c r="G9" s="292"/>
      <c r="H9" s="53"/>
      <c r="I9" s="319"/>
      <c r="J9" s="319"/>
      <c r="K9" s="319"/>
      <c r="L9" s="319"/>
      <c r="M9" s="319"/>
      <c r="N9" s="307"/>
      <c r="O9" s="34"/>
      <c r="P9" s="34"/>
    </row>
    <row r="10" spans="1:27" s="4" customFormat="1" ht="30" customHeight="1">
      <c r="A10" s="90" t="s">
        <v>225</v>
      </c>
      <c r="B10" s="6">
        <v>1010</v>
      </c>
      <c r="C10" s="259">
        <v>5324.4</v>
      </c>
      <c r="D10" s="347">
        <v>5580</v>
      </c>
      <c r="E10" s="347">
        <v>255.60000000000036</v>
      </c>
      <c r="F10" s="347">
        <v>104.8</v>
      </c>
      <c r="G10" s="293"/>
      <c r="H10" s="320"/>
      <c r="I10" s="319"/>
      <c r="J10" s="319"/>
      <c r="K10" s="319"/>
      <c r="L10" s="307"/>
      <c r="M10" s="307"/>
      <c r="N10" s="307"/>
      <c r="O10" s="187"/>
      <c r="P10" s="34"/>
      <c r="Q10" s="321"/>
      <c r="AA10" s="1" t="s">
        <v>399</v>
      </c>
    </row>
    <row r="11" spans="1:27" s="4" customFormat="1" ht="20.100000000000001" customHeight="1">
      <c r="A11" s="90" t="s">
        <v>226</v>
      </c>
      <c r="B11" s="6">
        <v>1011</v>
      </c>
      <c r="C11" s="343"/>
      <c r="D11" s="342"/>
      <c r="E11" s="342"/>
      <c r="F11" s="347"/>
      <c r="G11" s="293"/>
      <c r="H11" s="320"/>
      <c r="I11" s="319"/>
      <c r="J11" s="319"/>
      <c r="K11" s="319"/>
      <c r="L11" s="264"/>
      <c r="M11" s="264"/>
      <c r="N11" s="264"/>
      <c r="O11" s="187"/>
      <c r="P11" s="34"/>
    </row>
    <row r="12" spans="1:27" s="4" customFormat="1" ht="30" customHeight="1">
      <c r="A12" s="90" t="s">
        <v>227</v>
      </c>
      <c r="B12" s="6">
        <v>1012</v>
      </c>
      <c r="C12" s="259">
        <v>104747.59999999999</v>
      </c>
      <c r="D12" s="347">
        <v>84829.3</v>
      </c>
      <c r="E12" s="347">
        <v>-19918.299999999988</v>
      </c>
      <c r="F12" s="347">
        <v>81</v>
      </c>
      <c r="G12" s="293"/>
      <c r="H12" s="320"/>
      <c r="I12" s="319"/>
      <c r="J12" s="319"/>
      <c r="K12" s="319"/>
      <c r="L12" s="319"/>
      <c r="M12" s="319"/>
      <c r="N12" s="319"/>
      <c r="O12" s="187"/>
      <c r="P12" s="34"/>
    </row>
    <row r="13" spans="1:27" s="4" customFormat="1" ht="39" customHeight="1">
      <c r="A13" s="90" t="s">
        <v>323</v>
      </c>
      <c r="B13" s="6" t="s">
        <v>301</v>
      </c>
      <c r="C13" s="259">
        <v>98510.599999999991</v>
      </c>
      <c r="D13" s="347">
        <v>84829.3</v>
      </c>
      <c r="E13" s="347">
        <v>-13681.299999999988</v>
      </c>
      <c r="F13" s="347">
        <v>86.1</v>
      </c>
      <c r="G13" s="293"/>
      <c r="H13" s="320"/>
      <c r="I13" s="319"/>
      <c r="J13" s="319"/>
      <c r="K13" s="319"/>
      <c r="L13" s="307"/>
      <c r="M13" s="307"/>
      <c r="N13" s="307"/>
      <c r="O13" s="187"/>
      <c r="P13" s="34"/>
    </row>
    <row r="14" spans="1:27" s="4" customFormat="1" ht="39.75" customHeight="1">
      <c r="A14" s="90" t="s">
        <v>326</v>
      </c>
      <c r="B14" s="6" t="s">
        <v>302</v>
      </c>
      <c r="C14" s="259">
        <v>1472.5</v>
      </c>
      <c r="D14" s="357">
        <v>0</v>
      </c>
      <c r="E14" s="347">
        <v>-1472.5</v>
      </c>
      <c r="F14" s="347">
        <v>0</v>
      </c>
      <c r="G14" s="293"/>
      <c r="H14" s="320"/>
      <c r="I14" s="307"/>
      <c r="J14" s="307"/>
      <c r="K14" s="307"/>
      <c r="L14" s="264"/>
      <c r="M14" s="307"/>
      <c r="N14" s="264"/>
      <c r="O14" s="187"/>
      <c r="P14" s="34"/>
    </row>
    <row r="15" spans="1:27" s="4" customFormat="1" ht="27.75" customHeight="1">
      <c r="A15" s="90" t="s">
        <v>329</v>
      </c>
      <c r="B15" s="6" t="s">
        <v>327</v>
      </c>
      <c r="C15" s="358">
        <v>4764.5</v>
      </c>
      <c r="D15" s="347">
        <v>0</v>
      </c>
      <c r="E15" s="347">
        <v>-4764.5</v>
      </c>
      <c r="F15" s="347">
        <v>0</v>
      </c>
      <c r="G15" s="291"/>
      <c r="H15" s="320"/>
      <c r="I15" s="319"/>
      <c r="J15" s="319"/>
      <c r="K15" s="319"/>
      <c r="L15" s="264"/>
      <c r="M15" s="307"/>
      <c r="N15" s="264"/>
      <c r="O15" s="187"/>
      <c r="P15" s="34"/>
    </row>
    <row r="16" spans="1:27" s="4" customFormat="1" ht="39.75" hidden="1" customHeight="1">
      <c r="A16" s="90" t="s">
        <v>341</v>
      </c>
      <c r="B16" s="6" t="s">
        <v>328</v>
      </c>
      <c r="C16" s="341">
        <v>0</v>
      </c>
      <c r="D16" s="342">
        <v>0</v>
      </c>
      <c r="E16" s="342">
        <v>0</v>
      </c>
      <c r="F16" s="342" t="e">
        <v>#DIV/0!</v>
      </c>
      <c r="G16" s="293"/>
      <c r="H16" s="320"/>
      <c r="I16" s="319"/>
      <c r="J16" s="319"/>
      <c r="K16" s="319"/>
      <c r="L16" s="264"/>
      <c r="M16" s="307"/>
      <c r="N16" s="264"/>
      <c r="O16" s="187"/>
      <c r="P16" s="34"/>
    </row>
    <row r="17" spans="1:47" s="4" customFormat="1" ht="30" customHeight="1">
      <c r="A17" s="90" t="s">
        <v>223</v>
      </c>
      <c r="B17" s="6">
        <v>1020</v>
      </c>
      <c r="C17" s="259">
        <v>887.4</v>
      </c>
      <c r="D17" s="347">
        <v>930</v>
      </c>
      <c r="E17" s="347">
        <v>42.600000000000023</v>
      </c>
      <c r="F17" s="347">
        <v>104.8</v>
      </c>
      <c r="G17" s="293"/>
      <c r="H17" s="320"/>
      <c r="I17" s="319"/>
      <c r="J17" s="319"/>
      <c r="K17" s="319"/>
      <c r="L17" s="307"/>
      <c r="M17" s="307"/>
      <c r="N17" s="307"/>
      <c r="O17" s="34"/>
      <c r="P17" s="34"/>
    </row>
    <row r="18" spans="1:47" s="4" customFormat="1" ht="25.5" customHeight="1">
      <c r="A18" s="90" t="s">
        <v>224</v>
      </c>
      <c r="B18" s="6">
        <v>1030</v>
      </c>
      <c r="C18" s="343"/>
      <c r="D18" s="342"/>
      <c r="E18" s="342"/>
      <c r="F18" s="342"/>
      <c r="G18" s="293"/>
      <c r="H18" s="320"/>
      <c r="I18" s="319"/>
      <c r="J18" s="319"/>
      <c r="K18" s="319"/>
      <c r="L18" s="264"/>
      <c r="M18" s="264"/>
      <c r="N18" s="264"/>
      <c r="O18" s="264"/>
      <c r="P18" s="264"/>
    </row>
    <row r="19" spans="1:47" s="4" customFormat="1" ht="42" customHeight="1">
      <c r="A19" s="9" t="s">
        <v>84</v>
      </c>
      <c r="B19" s="10">
        <v>1040</v>
      </c>
      <c r="C19" s="341">
        <v>109184.59999999999</v>
      </c>
      <c r="D19" s="342">
        <v>89479.3</v>
      </c>
      <c r="E19" s="342">
        <v>-19705.299999999988</v>
      </c>
      <c r="F19" s="342">
        <v>82</v>
      </c>
      <c r="G19" s="294"/>
      <c r="H19" s="53"/>
      <c r="I19" s="319"/>
      <c r="J19" s="319"/>
      <c r="K19" s="319"/>
      <c r="L19" s="319"/>
      <c r="M19" s="319"/>
      <c r="N19" s="319"/>
      <c r="O19" s="34"/>
      <c r="P19" s="34"/>
      <c r="AC19" s="4" t="s">
        <v>340</v>
      </c>
      <c r="AD19" s="4" t="s">
        <v>388</v>
      </c>
      <c r="AE19" s="4" t="s">
        <v>339</v>
      </c>
    </row>
    <row r="20" spans="1:47" ht="45" customHeight="1">
      <c r="A20" s="9" t="s">
        <v>97</v>
      </c>
      <c r="B20" s="10">
        <v>1050</v>
      </c>
      <c r="C20" s="344">
        <v>94882.6</v>
      </c>
      <c r="D20" s="345">
        <v>84377.600000000006</v>
      </c>
      <c r="E20" s="342">
        <v>-10505</v>
      </c>
      <c r="F20" s="342">
        <v>88.9</v>
      </c>
      <c r="G20" s="295"/>
      <c r="H20" s="53"/>
      <c r="I20" s="322"/>
      <c r="J20" s="322"/>
      <c r="K20" s="322"/>
      <c r="L20" s="322"/>
      <c r="M20" s="322"/>
      <c r="N20" s="322"/>
      <c r="O20" s="188"/>
      <c r="P20" s="34"/>
      <c r="U20" s="186"/>
      <c r="Z20" s="256" t="s">
        <v>97</v>
      </c>
      <c r="AA20" s="10">
        <v>1050</v>
      </c>
      <c r="AB20" s="211">
        <f>AB21+AB22+AB23+AB24+AB25+AB26+AB29+AB30</f>
        <v>61221.7</v>
      </c>
      <c r="AC20" s="211">
        <f>AC21+AC22+AC23+AC24+AC25+AC26+AC29+AC30</f>
        <v>26434.936999999998</v>
      </c>
      <c r="AD20" s="211">
        <f>AD21+AD22+AD23+AD24+AD25+AD26+AD29+AD30</f>
        <v>23425</v>
      </c>
      <c r="AE20" s="211">
        <f>AE21+AE22+AE23+AE24+AE25+AE26+AE29+AE30</f>
        <v>3009.9369999999999</v>
      </c>
    </row>
    <row r="21" spans="1:47" s="1" customFormat="1" ht="33" customHeight="1">
      <c r="A21" s="7" t="s">
        <v>193</v>
      </c>
      <c r="B21" s="8">
        <v>1051</v>
      </c>
      <c r="C21" s="346">
        <v>15793.4</v>
      </c>
      <c r="D21" s="347">
        <v>17542.8</v>
      </c>
      <c r="E21" s="347">
        <v>1749.3999999999996</v>
      </c>
      <c r="F21" s="347">
        <v>111.1</v>
      </c>
      <c r="G21" s="296"/>
      <c r="H21" s="26"/>
      <c r="I21" s="323"/>
      <c r="J21" s="323"/>
      <c r="K21" s="323"/>
      <c r="L21" s="324"/>
      <c r="M21" s="324"/>
      <c r="N21" s="324"/>
      <c r="O21" s="187"/>
      <c r="P21" s="34"/>
      <c r="Q21" s="2"/>
      <c r="Z21" s="257" t="s">
        <v>409</v>
      </c>
      <c r="AA21" s="8">
        <v>1051</v>
      </c>
      <c r="AB21" s="213">
        <v>9093.5</v>
      </c>
      <c r="AC21" s="229">
        <f t="shared" ref="AC21:AC29" si="0">AD21+AE21</f>
        <v>7382.7</v>
      </c>
      <c r="AD21" s="229">
        <f>6846</f>
        <v>6846</v>
      </c>
      <c r="AE21" s="229">
        <v>536.70000000000005</v>
      </c>
    </row>
    <row r="22" spans="1:47" s="1" customFormat="1" ht="27" customHeight="1">
      <c r="A22" s="7" t="s">
        <v>50</v>
      </c>
      <c r="B22" s="8">
        <v>1052</v>
      </c>
      <c r="C22" s="346">
        <v>8700</v>
      </c>
      <c r="D22" s="347">
        <v>7116.1</v>
      </c>
      <c r="E22" s="347">
        <v>-1583.8999999999996</v>
      </c>
      <c r="F22" s="347">
        <v>81.8</v>
      </c>
      <c r="G22" s="296"/>
      <c r="H22" s="26"/>
      <c r="I22" s="323"/>
      <c r="J22" s="323"/>
      <c r="K22" s="323"/>
      <c r="L22" s="324"/>
      <c r="M22" s="324"/>
      <c r="N22" s="324"/>
      <c r="O22" s="187"/>
      <c r="P22" s="34"/>
      <c r="Q22" s="2"/>
      <c r="Z22" s="257" t="s">
        <v>50</v>
      </c>
      <c r="AA22" s="8">
        <v>1052</v>
      </c>
      <c r="AB22" s="213">
        <v>4114.6000000000004</v>
      </c>
      <c r="AC22" s="229">
        <f t="shared" si="0"/>
        <v>3346.4</v>
      </c>
      <c r="AD22" s="229">
        <v>3241.6</v>
      </c>
      <c r="AE22" s="229">
        <v>104.8</v>
      </c>
    </row>
    <row r="23" spans="1:47" s="1" customFormat="1" ht="30" customHeight="1">
      <c r="A23" s="7" t="s">
        <v>49</v>
      </c>
      <c r="B23" s="8">
        <v>1053</v>
      </c>
      <c r="C23" s="346">
        <v>1458.6</v>
      </c>
      <c r="D23" s="347">
        <v>1153.2</v>
      </c>
      <c r="E23" s="347">
        <v>-305.39999999999986</v>
      </c>
      <c r="F23" s="347">
        <v>79.099999999999994</v>
      </c>
      <c r="G23" s="296"/>
      <c r="H23" s="26"/>
      <c r="I23" s="323"/>
      <c r="J23" s="323"/>
      <c r="K23" s="323"/>
      <c r="L23" s="324"/>
      <c r="M23" s="324"/>
      <c r="N23" s="324"/>
      <c r="O23" s="187"/>
      <c r="P23" s="34"/>
      <c r="Q23" s="2"/>
      <c r="Z23" s="257" t="s">
        <v>49</v>
      </c>
      <c r="AA23" s="8">
        <v>1053</v>
      </c>
      <c r="AB23" s="213">
        <v>739</v>
      </c>
      <c r="AC23" s="229">
        <f t="shared" si="0"/>
        <v>648.29999999999995</v>
      </c>
      <c r="AD23" s="229">
        <v>0</v>
      </c>
      <c r="AE23" s="229">
        <v>648.29999999999995</v>
      </c>
    </row>
    <row r="24" spans="1:47" s="1" customFormat="1" ht="30" customHeight="1">
      <c r="A24" s="7" t="s">
        <v>25</v>
      </c>
      <c r="B24" s="8">
        <v>1054</v>
      </c>
      <c r="C24" s="346">
        <v>17357</v>
      </c>
      <c r="D24" s="347">
        <v>14031.5</v>
      </c>
      <c r="E24" s="347">
        <v>-3325.5</v>
      </c>
      <c r="F24" s="347">
        <v>80.8</v>
      </c>
      <c r="G24" s="296"/>
      <c r="H24" s="26"/>
      <c r="I24" s="323"/>
      <c r="J24" s="323"/>
      <c r="K24" s="323"/>
      <c r="L24" s="324"/>
      <c r="M24" s="324"/>
      <c r="N24" s="324"/>
      <c r="O24" s="187"/>
      <c r="P24" s="34"/>
      <c r="Q24" s="2"/>
      <c r="Z24" s="257" t="s">
        <v>25</v>
      </c>
      <c r="AA24" s="8">
        <v>1054</v>
      </c>
      <c r="AB24" s="213">
        <v>8457.7999999999993</v>
      </c>
      <c r="AC24" s="229">
        <f t="shared" si="0"/>
        <v>6181.5</v>
      </c>
      <c r="AD24" s="229">
        <v>6062.6</v>
      </c>
      <c r="AE24" s="229">
        <f>111.9+5+2</f>
        <v>118.9</v>
      </c>
    </row>
    <row r="25" spans="1:47" s="1" customFormat="1" ht="30" customHeight="1">
      <c r="A25" s="7" t="s">
        <v>26</v>
      </c>
      <c r="B25" s="8">
        <v>1055</v>
      </c>
      <c r="C25" s="346">
        <v>3818.6</v>
      </c>
      <c r="D25" s="347">
        <v>2918.5</v>
      </c>
      <c r="E25" s="347">
        <v>-900.09999999999991</v>
      </c>
      <c r="F25" s="347">
        <v>76.400000000000006</v>
      </c>
      <c r="G25" s="296"/>
      <c r="H25" s="26"/>
      <c r="I25" s="323"/>
      <c r="J25" s="323"/>
      <c r="K25" s="323"/>
      <c r="L25" s="324"/>
      <c r="M25" s="324"/>
      <c r="N25" s="324"/>
      <c r="O25" s="187"/>
      <c r="P25" s="34"/>
      <c r="Q25" s="2"/>
      <c r="Z25" s="257" t="s">
        <v>26</v>
      </c>
      <c r="AA25" s="8">
        <v>1055</v>
      </c>
      <c r="AB25" s="213">
        <v>1860.8</v>
      </c>
      <c r="AC25" s="229">
        <f t="shared" si="0"/>
        <v>1284.5</v>
      </c>
      <c r="AD25" s="229">
        <v>1258.5</v>
      </c>
      <c r="AE25" s="229">
        <v>26</v>
      </c>
    </row>
    <row r="26" spans="1:47" s="1" customFormat="1" ht="72.75" customHeight="1">
      <c r="A26" s="7" t="s">
        <v>444</v>
      </c>
      <c r="B26" s="8">
        <v>1056</v>
      </c>
      <c r="C26" s="346">
        <v>1296.5</v>
      </c>
      <c r="D26" s="347">
        <v>1312.3999999999999</v>
      </c>
      <c r="E26" s="347">
        <v>15.9</v>
      </c>
      <c r="F26" s="347">
        <v>101.2</v>
      </c>
      <c r="G26" s="296"/>
      <c r="H26" s="26"/>
      <c r="I26" s="323"/>
      <c r="J26" s="323"/>
      <c r="K26" s="323"/>
      <c r="L26" s="323"/>
      <c r="M26" s="323"/>
      <c r="N26" s="323"/>
      <c r="O26" s="187"/>
      <c r="P26" s="34"/>
      <c r="Q26" s="2"/>
      <c r="T26" s="253"/>
      <c r="U26" s="253"/>
      <c r="V26" s="253"/>
      <c r="Z26" s="110" t="s">
        <v>410</v>
      </c>
      <c r="AA26" s="8">
        <v>1056</v>
      </c>
      <c r="AB26" s="213">
        <v>746.5</v>
      </c>
      <c r="AC26" s="229">
        <f>AC27+AC28</f>
        <v>707.1</v>
      </c>
      <c r="AD26" s="229">
        <f>AD27+AD28</f>
        <v>605.5</v>
      </c>
      <c r="AE26" s="229">
        <f>AE27+AE28</f>
        <v>101.6</v>
      </c>
    </row>
    <row r="27" spans="1:47" s="1" customFormat="1" ht="29.25" customHeight="1">
      <c r="A27" s="262" t="s">
        <v>397</v>
      </c>
      <c r="B27" s="5" t="s">
        <v>425</v>
      </c>
      <c r="C27" s="346">
        <v>700</v>
      </c>
      <c r="D27" s="347">
        <v>1105.0999999999999</v>
      </c>
      <c r="E27" s="347">
        <v>405.09999999999991</v>
      </c>
      <c r="F27" s="347">
        <v>157.9</v>
      </c>
      <c r="G27" s="296"/>
      <c r="H27" s="200"/>
      <c r="I27" s="323"/>
      <c r="J27" s="323"/>
      <c r="K27" s="323"/>
      <c r="L27" s="324"/>
      <c r="M27" s="324"/>
      <c r="N27" s="324"/>
      <c r="O27" s="324"/>
      <c r="P27" s="324"/>
      <c r="Q27" s="2"/>
      <c r="Z27" s="257" t="s">
        <v>411</v>
      </c>
      <c r="AA27" s="8"/>
      <c r="AB27" s="213"/>
      <c r="AC27" s="229">
        <f t="shared" si="0"/>
        <v>504.1</v>
      </c>
      <c r="AD27" s="229">
        <f>405.6</f>
        <v>405.6</v>
      </c>
      <c r="AE27" s="258">
        <v>98.5</v>
      </c>
    </row>
    <row r="28" spans="1:47" s="1" customFormat="1" ht="29.25" customHeight="1">
      <c r="A28" s="262" t="s">
        <v>398</v>
      </c>
      <c r="B28" s="5" t="s">
        <v>426</v>
      </c>
      <c r="C28" s="346">
        <v>596.5</v>
      </c>
      <c r="D28" s="347">
        <v>207.3</v>
      </c>
      <c r="E28" s="347">
        <v>-389.2</v>
      </c>
      <c r="F28" s="347">
        <v>34.799999999999997</v>
      </c>
      <c r="G28" s="296"/>
      <c r="H28" s="200"/>
      <c r="I28" s="323"/>
      <c r="J28" s="323"/>
      <c r="K28" s="323"/>
      <c r="L28" s="324"/>
      <c r="M28" s="324"/>
      <c r="N28" s="324"/>
      <c r="O28" s="324"/>
      <c r="P28" s="324"/>
      <c r="Q28" s="2"/>
      <c r="Z28" s="257" t="s">
        <v>412</v>
      </c>
      <c r="AA28" s="8"/>
      <c r="AB28" s="213"/>
      <c r="AC28" s="229">
        <f t="shared" si="0"/>
        <v>202.99999999999997</v>
      </c>
      <c r="AD28" s="229">
        <f>196.5+2.7+0.7</f>
        <v>199.89999999999998</v>
      </c>
      <c r="AE28" s="229">
        <f>3.1</f>
        <v>3.1</v>
      </c>
    </row>
    <row r="29" spans="1:47" s="1" customFormat="1" ht="36" customHeight="1">
      <c r="A29" s="7" t="s">
        <v>48</v>
      </c>
      <c r="B29" s="8">
        <v>1057</v>
      </c>
      <c r="C29" s="346">
        <v>2698</v>
      </c>
      <c r="D29" s="347">
        <v>3157.8</v>
      </c>
      <c r="E29" s="347">
        <v>459.80000000000018</v>
      </c>
      <c r="F29" s="347">
        <v>117</v>
      </c>
      <c r="G29" s="296"/>
      <c r="H29" s="26"/>
      <c r="I29" s="323"/>
      <c r="J29" s="323"/>
      <c r="K29" s="323"/>
      <c r="L29" s="324"/>
      <c r="M29" s="324"/>
      <c r="N29" s="324"/>
      <c r="O29" s="187"/>
      <c r="P29" s="34"/>
      <c r="Q29" s="2"/>
      <c r="Z29" s="257" t="s">
        <v>48</v>
      </c>
      <c r="AA29" s="8">
        <v>1057</v>
      </c>
      <c r="AB29" s="213">
        <v>1349</v>
      </c>
      <c r="AC29" s="229">
        <f t="shared" si="0"/>
        <v>1620</v>
      </c>
      <c r="AD29" s="229">
        <f>246.1</f>
        <v>246.1</v>
      </c>
      <c r="AE29" s="229">
        <v>1373.9</v>
      </c>
    </row>
    <row r="30" spans="1:47" s="1" customFormat="1" ht="71.25" customHeight="1">
      <c r="A30" s="7" t="s">
        <v>423</v>
      </c>
      <c r="B30" s="8">
        <v>1058</v>
      </c>
      <c r="C30" s="346">
        <v>43760.5</v>
      </c>
      <c r="D30" s="347">
        <v>37145.300000000003</v>
      </c>
      <c r="E30" s="347">
        <v>-6615.1999999999971</v>
      </c>
      <c r="F30" s="347">
        <v>84.9</v>
      </c>
      <c r="G30" s="296"/>
      <c r="H30" s="26"/>
      <c r="I30" s="323"/>
      <c r="J30" s="323"/>
      <c r="K30" s="323"/>
      <c r="L30" s="324"/>
      <c r="M30" s="324"/>
      <c r="N30" s="324"/>
      <c r="O30" s="187"/>
      <c r="P30" s="34"/>
      <c r="Q30" s="2"/>
      <c r="Z30" s="7" t="s">
        <v>389</v>
      </c>
      <c r="AA30" s="8">
        <v>1058</v>
      </c>
      <c r="AB30" s="213">
        <v>34860.5</v>
      </c>
      <c r="AC30" s="259">
        <f>SUM(AC31:AC42)</f>
        <v>5264.4369999999999</v>
      </c>
      <c r="AD30" s="259">
        <f>SUM(AD31:AD42)</f>
        <v>5164.7000000000007</v>
      </c>
      <c r="AE30" s="259">
        <f>SUM(AE31:AE42)</f>
        <v>99.736999999999995</v>
      </c>
    </row>
    <row r="31" spans="1:47" s="127" customFormat="1" ht="35.25" customHeight="1">
      <c r="A31" s="9" t="s">
        <v>238</v>
      </c>
      <c r="B31" s="10">
        <v>1060</v>
      </c>
      <c r="C31" s="348">
        <v>14301.999999999985</v>
      </c>
      <c r="D31" s="349">
        <v>5101.6999999999971</v>
      </c>
      <c r="E31" s="342">
        <v>-9200.2999999999993</v>
      </c>
      <c r="F31" s="342">
        <v>35.700000000000003</v>
      </c>
      <c r="G31" s="294"/>
      <c r="H31" s="53"/>
      <c r="I31" s="279"/>
      <c r="J31" s="279"/>
      <c r="K31" s="279"/>
      <c r="L31" s="279"/>
      <c r="M31" s="279"/>
      <c r="N31" s="279"/>
      <c r="O31" s="279"/>
      <c r="P31" s="34"/>
      <c r="Q31" s="321"/>
      <c r="R31" s="4"/>
      <c r="S31" s="4"/>
      <c r="T31" s="4"/>
      <c r="U31" s="4"/>
      <c r="V31" s="4"/>
      <c r="W31" s="4"/>
      <c r="X31" s="4"/>
      <c r="Y31" s="4"/>
      <c r="Z31" s="257" t="s">
        <v>413</v>
      </c>
      <c r="AA31" s="8"/>
      <c r="AB31" s="213"/>
      <c r="AC31" s="229">
        <f t="shared" ref="AC31:AC42" si="1">AD31+AE31</f>
        <v>763.4</v>
      </c>
      <c r="AD31" s="259">
        <v>763.4</v>
      </c>
      <c r="AE31" s="229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33" customHeight="1">
      <c r="A32" s="9" t="s">
        <v>162</v>
      </c>
      <c r="B32" s="10">
        <v>1070</v>
      </c>
      <c r="C32" s="350">
        <v>250</v>
      </c>
      <c r="D32" s="351">
        <v>378.9</v>
      </c>
      <c r="E32" s="342">
        <v>128.89999999999998</v>
      </c>
      <c r="F32" s="342">
        <v>151.6</v>
      </c>
      <c r="G32" s="295"/>
      <c r="H32" s="53"/>
      <c r="I32" s="325"/>
      <c r="J32" s="325"/>
      <c r="K32" s="325"/>
      <c r="L32" s="325"/>
      <c r="M32" s="325"/>
      <c r="N32" s="325"/>
      <c r="O32" s="325"/>
      <c r="P32" s="34"/>
      <c r="Z32" s="257" t="s">
        <v>414</v>
      </c>
      <c r="AA32" s="8"/>
      <c r="AB32" s="213"/>
      <c r="AC32" s="229">
        <f t="shared" si="1"/>
        <v>171.9</v>
      </c>
      <c r="AD32" s="259">
        <v>171.9</v>
      </c>
      <c r="AE32" s="229"/>
    </row>
    <row r="33" spans="1:31" ht="30" customHeight="1">
      <c r="A33" s="178" t="s">
        <v>304</v>
      </c>
      <c r="B33" s="5" t="s">
        <v>303</v>
      </c>
      <c r="C33" s="352">
        <v>250</v>
      </c>
      <c r="D33" s="353">
        <v>378.9</v>
      </c>
      <c r="E33" s="347">
        <v>128.89999999999998</v>
      </c>
      <c r="F33" s="347">
        <v>151.6</v>
      </c>
      <c r="G33" s="297"/>
      <c r="H33" s="326"/>
      <c r="I33" s="271"/>
      <c r="J33" s="271"/>
      <c r="K33" s="271"/>
      <c r="L33" s="324"/>
      <c r="M33" s="324"/>
      <c r="N33" s="324"/>
      <c r="O33" s="324"/>
      <c r="P33" s="34"/>
      <c r="Z33" s="257" t="s">
        <v>415</v>
      </c>
      <c r="AA33" s="8"/>
      <c r="AB33" s="213"/>
      <c r="AC33" s="229">
        <f t="shared" si="1"/>
        <v>2975.3</v>
      </c>
      <c r="AD33" s="259">
        <f>1868.2+1107.1</f>
        <v>2975.3</v>
      </c>
      <c r="AE33" s="229"/>
    </row>
    <row r="34" spans="1:31" ht="40.5" customHeight="1">
      <c r="A34" s="9" t="s">
        <v>169</v>
      </c>
      <c r="B34" s="10">
        <v>1080</v>
      </c>
      <c r="C34" s="348">
        <v>12505.599999999999</v>
      </c>
      <c r="D34" s="349">
        <v>7607.9000000000005</v>
      </c>
      <c r="E34" s="342">
        <v>-4897.699999999998</v>
      </c>
      <c r="F34" s="342">
        <v>60.8</v>
      </c>
      <c r="G34" s="294"/>
      <c r="H34" s="53"/>
      <c r="I34" s="279"/>
      <c r="J34" s="279"/>
      <c r="K34" s="279"/>
      <c r="L34" s="279"/>
      <c r="M34" s="279"/>
      <c r="N34" s="279"/>
      <c r="O34" s="279"/>
      <c r="P34" s="34"/>
      <c r="Z34" s="257" t="s">
        <v>416</v>
      </c>
      <c r="AA34" s="8"/>
      <c r="AB34" s="213"/>
      <c r="AC34" s="229">
        <f t="shared" si="1"/>
        <v>1097.3</v>
      </c>
      <c r="AD34" s="259">
        <v>1097.3</v>
      </c>
      <c r="AE34" s="229"/>
    </row>
    <row r="35" spans="1:31" ht="20.100000000000001" customHeight="1">
      <c r="A35" s="7" t="s">
        <v>83</v>
      </c>
      <c r="B35" s="8">
        <v>1081</v>
      </c>
      <c r="C35" s="346"/>
      <c r="D35" s="354"/>
      <c r="E35" s="347"/>
      <c r="F35" s="347"/>
      <c r="G35" s="298"/>
      <c r="H35" s="26"/>
      <c r="I35" s="270"/>
      <c r="J35" s="270"/>
      <c r="K35" s="270"/>
      <c r="L35" s="280"/>
      <c r="M35" s="280"/>
      <c r="N35" s="280"/>
      <c r="O35" s="280"/>
      <c r="P35" s="280"/>
      <c r="Z35" s="257" t="s">
        <v>417</v>
      </c>
      <c r="AA35" s="8"/>
      <c r="AB35" s="213"/>
      <c r="AC35" s="229">
        <f t="shared" si="1"/>
        <v>142</v>
      </c>
      <c r="AD35" s="260">
        <v>142</v>
      </c>
      <c r="AE35" s="229"/>
    </row>
    <row r="36" spans="1:31" ht="20.100000000000001" customHeight="1">
      <c r="A36" s="7" t="s">
        <v>158</v>
      </c>
      <c r="B36" s="8">
        <v>1082</v>
      </c>
      <c r="C36" s="346"/>
      <c r="D36" s="354"/>
      <c r="E36" s="347"/>
      <c r="F36" s="347"/>
      <c r="G36" s="298"/>
      <c r="H36" s="26"/>
      <c r="I36" s="270"/>
      <c r="J36" s="270"/>
      <c r="K36" s="270"/>
      <c r="L36" s="280"/>
      <c r="M36" s="280"/>
      <c r="N36" s="280"/>
      <c r="O36" s="280"/>
      <c r="P36" s="280"/>
      <c r="Z36" s="257" t="s">
        <v>418</v>
      </c>
      <c r="AA36" s="8"/>
      <c r="AB36" s="213"/>
      <c r="AC36" s="229">
        <f t="shared" si="1"/>
        <v>8.3000000000000007</v>
      </c>
      <c r="AD36" s="259">
        <v>8.3000000000000007</v>
      </c>
      <c r="AE36" s="229"/>
    </row>
    <row r="37" spans="1:31" ht="20.100000000000001" customHeight="1">
      <c r="A37" s="7" t="s">
        <v>47</v>
      </c>
      <c r="B37" s="8">
        <v>1083</v>
      </c>
      <c r="C37" s="346"/>
      <c r="D37" s="354"/>
      <c r="E37" s="347"/>
      <c r="F37" s="347"/>
      <c r="G37" s="298"/>
      <c r="H37" s="26"/>
      <c r="I37" s="270"/>
      <c r="J37" s="270"/>
      <c r="K37" s="270"/>
      <c r="L37" s="280"/>
      <c r="M37" s="280"/>
      <c r="N37" s="280"/>
      <c r="O37" s="280"/>
      <c r="P37" s="280"/>
      <c r="Z37" s="257" t="s">
        <v>390</v>
      </c>
      <c r="AA37" s="8"/>
      <c r="AB37" s="213"/>
      <c r="AC37" s="229">
        <f t="shared" si="1"/>
        <v>3.5</v>
      </c>
      <c r="AD37" s="259"/>
      <c r="AE37" s="229">
        <f>0.6+2.9</f>
        <v>3.5</v>
      </c>
    </row>
    <row r="38" spans="1:31" ht="20.100000000000001" customHeight="1">
      <c r="A38" s="7" t="s">
        <v>9</v>
      </c>
      <c r="B38" s="8">
        <v>1084</v>
      </c>
      <c r="C38" s="346"/>
      <c r="D38" s="354"/>
      <c r="E38" s="347"/>
      <c r="F38" s="347"/>
      <c r="G38" s="298"/>
      <c r="H38" s="26"/>
      <c r="I38" s="270"/>
      <c r="J38" s="270"/>
      <c r="K38" s="270"/>
      <c r="L38" s="280"/>
      <c r="M38" s="280"/>
      <c r="N38" s="280"/>
      <c r="O38" s="280"/>
      <c r="P38" s="280"/>
      <c r="Z38" s="257" t="s">
        <v>391</v>
      </c>
      <c r="AA38" s="8"/>
      <c r="AB38" s="213"/>
      <c r="AC38" s="229">
        <f t="shared" si="1"/>
        <v>6.9</v>
      </c>
      <c r="AD38" s="259"/>
      <c r="AE38" s="229">
        <f>1.9+3.5+1.5</f>
        <v>6.9</v>
      </c>
    </row>
    <row r="39" spans="1:31" ht="25.5" customHeight="1">
      <c r="A39" s="7" t="s">
        <v>10</v>
      </c>
      <c r="B39" s="8">
        <v>1085</v>
      </c>
      <c r="C39" s="346">
        <v>130</v>
      </c>
      <c r="D39" s="354">
        <v>0</v>
      </c>
      <c r="E39" s="347">
        <v>-130</v>
      </c>
      <c r="F39" s="347">
        <v>0</v>
      </c>
      <c r="G39" s="298"/>
      <c r="H39" s="26"/>
      <c r="I39" s="270"/>
      <c r="J39" s="270"/>
      <c r="K39" s="270"/>
      <c r="L39" s="324"/>
      <c r="M39" s="324"/>
      <c r="N39" s="324"/>
      <c r="O39" s="324"/>
      <c r="P39" s="34"/>
      <c r="Z39" s="257" t="s">
        <v>419</v>
      </c>
      <c r="AA39" s="8"/>
      <c r="AB39" s="213"/>
      <c r="AC39" s="229">
        <f t="shared" si="1"/>
        <v>3.1</v>
      </c>
      <c r="AD39" s="259"/>
      <c r="AE39" s="229">
        <v>3.1</v>
      </c>
    </row>
    <row r="40" spans="1:31" s="1" customFormat="1" ht="25.5" customHeight="1">
      <c r="A40" s="7" t="s">
        <v>23</v>
      </c>
      <c r="B40" s="8">
        <v>1086</v>
      </c>
      <c r="C40" s="346">
        <v>4</v>
      </c>
      <c r="D40" s="354">
        <v>6.8</v>
      </c>
      <c r="E40" s="347">
        <v>2.8</v>
      </c>
      <c r="F40" s="347">
        <v>170</v>
      </c>
      <c r="G40" s="296"/>
      <c r="H40" s="26"/>
      <c r="I40" s="270"/>
      <c r="J40" s="270"/>
      <c r="K40" s="270"/>
      <c r="L40" s="324"/>
      <c r="M40" s="324"/>
      <c r="N40" s="324"/>
      <c r="O40" s="187"/>
      <c r="P40" s="34"/>
      <c r="Q40" s="2"/>
      <c r="Z40" s="257" t="s">
        <v>420</v>
      </c>
      <c r="AA40" s="8"/>
      <c r="AB40" s="213"/>
      <c r="AC40" s="229">
        <f t="shared" si="1"/>
        <v>17.899999999999999</v>
      </c>
      <c r="AD40" s="259"/>
      <c r="AE40" s="229">
        <v>17.899999999999999</v>
      </c>
    </row>
    <row r="41" spans="1:31" s="1" customFormat="1" ht="25.5" customHeight="1">
      <c r="A41" s="7" t="s">
        <v>24</v>
      </c>
      <c r="B41" s="8">
        <v>1087</v>
      </c>
      <c r="C41" s="346">
        <v>10</v>
      </c>
      <c r="D41" s="354">
        <v>10.3</v>
      </c>
      <c r="E41" s="347">
        <v>0.3</v>
      </c>
      <c r="F41" s="347">
        <v>103</v>
      </c>
      <c r="G41" s="296"/>
      <c r="H41" s="26"/>
      <c r="I41" s="270"/>
      <c r="J41" s="270"/>
      <c r="K41" s="270"/>
      <c r="L41" s="324"/>
      <c r="M41" s="324"/>
      <c r="N41" s="324"/>
      <c r="O41" s="187"/>
      <c r="P41" s="34"/>
      <c r="Q41" s="2"/>
      <c r="Z41" s="257" t="s">
        <v>421</v>
      </c>
      <c r="AA41" s="8"/>
      <c r="AB41" s="213"/>
      <c r="AC41" s="229">
        <f t="shared" si="1"/>
        <v>6.5</v>
      </c>
      <c r="AD41" s="259">
        <v>6.5</v>
      </c>
      <c r="AE41" s="229"/>
    </row>
    <row r="42" spans="1:31" s="1" customFormat="1" ht="30" customHeight="1">
      <c r="A42" s="7" t="s">
        <v>25</v>
      </c>
      <c r="B42" s="8">
        <v>1088</v>
      </c>
      <c r="C42" s="346">
        <v>6257.9</v>
      </c>
      <c r="D42" s="354">
        <v>5581.4</v>
      </c>
      <c r="E42" s="347">
        <v>-676.5</v>
      </c>
      <c r="F42" s="347">
        <v>89.2</v>
      </c>
      <c r="G42" s="296"/>
      <c r="H42" s="26"/>
      <c r="I42" s="270"/>
      <c r="J42" s="270"/>
      <c r="K42" s="270"/>
      <c r="L42" s="324"/>
      <c r="M42" s="324"/>
      <c r="N42" s="324"/>
      <c r="O42" s="187"/>
      <c r="P42" s="34"/>
      <c r="Q42" s="2"/>
      <c r="Z42" s="257" t="s">
        <v>422</v>
      </c>
      <c r="AA42" s="8"/>
      <c r="AB42" s="213"/>
      <c r="AC42" s="229">
        <f t="shared" si="1"/>
        <v>68.336999999999989</v>
      </c>
      <c r="AD42" s="259"/>
      <c r="AE42" s="229">
        <f>0.3+1.9+4.2+4.6+1.737+15+19.7+19.9+1</f>
        <v>68.336999999999989</v>
      </c>
    </row>
    <row r="43" spans="1:31" s="1" customFormat="1" ht="28.5" customHeight="1">
      <c r="A43" s="7" t="s">
        <v>26</v>
      </c>
      <c r="B43" s="8">
        <v>1089</v>
      </c>
      <c r="C43" s="346">
        <v>1376.7</v>
      </c>
      <c r="D43" s="354">
        <v>1034</v>
      </c>
      <c r="E43" s="347">
        <v>-342.70000000000005</v>
      </c>
      <c r="F43" s="347">
        <v>75.099999999999994</v>
      </c>
      <c r="G43" s="296"/>
      <c r="H43" s="26"/>
      <c r="I43" s="270"/>
      <c r="J43" s="270"/>
      <c r="K43" s="270"/>
      <c r="L43" s="324"/>
      <c r="M43" s="324"/>
      <c r="N43" s="324"/>
      <c r="O43" s="187"/>
      <c r="P43" s="34"/>
      <c r="Q43" s="2"/>
    </row>
    <row r="44" spans="1:31" s="1" customFormat="1" ht="36.75" customHeight="1">
      <c r="A44" s="7" t="s">
        <v>27</v>
      </c>
      <c r="B44" s="8">
        <v>1090</v>
      </c>
      <c r="C44" s="346">
        <v>71.8</v>
      </c>
      <c r="D44" s="354">
        <v>71.8</v>
      </c>
      <c r="E44" s="347">
        <v>0</v>
      </c>
      <c r="F44" s="347">
        <v>100</v>
      </c>
      <c r="G44" s="296"/>
      <c r="H44" s="26"/>
      <c r="I44" s="270"/>
      <c r="J44" s="270"/>
      <c r="K44" s="270"/>
      <c r="L44" s="324"/>
      <c r="M44" s="324"/>
      <c r="N44" s="324"/>
      <c r="O44" s="187"/>
      <c r="P44" s="34"/>
      <c r="Q44" s="2"/>
    </row>
    <row r="45" spans="1:31" s="1" customFormat="1" ht="42" customHeight="1">
      <c r="A45" s="7" t="s">
        <v>28</v>
      </c>
      <c r="B45" s="8">
        <v>1091</v>
      </c>
      <c r="C45" s="346"/>
      <c r="D45" s="354"/>
      <c r="E45" s="347"/>
      <c r="F45" s="347"/>
      <c r="G45" s="296"/>
      <c r="H45" s="26"/>
      <c r="I45" s="270"/>
      <c r="J45" s="270"/>
      <c r="K45" s="270"/>
      <c r="L45" s="280"/>
      <c r="M45" s="280"/>
      <c r="N45" s="280"/>
      <c r="O45" s="189"/>
      <c r="P45" s="34"/>
      <c r="Q45" s="2"/>
    </row>
    <row r="46" spans="1:31" s="1" customFormat="1" ht="20.100000000000001" customHeight="1">
      <c r="A46" s="7" t="s">
        <v>29</v>
      </c>
      <c r="B46" s="8">
        <v>1092</v>
      </c>
      <c r="C46" s="346">
        <v>6</v>
      </c>
      <c r="D46" s="354">
        <v>0</v>
      </c>
      <c r="E46" s="347">
        <v>-6</v>
      </c>
      <c r="F46" s="347">
        <v>0</v>
      </c>
      <c r="G46" s="296"/>
      <c r="H46" s="26"/>
      <c r="I46" s="270"/>
      <c r="J46" s="270"/>
      <c r="K46" s="270"/>
      <c r="L46" s="324"/>
      <c r="M46" s="324"/>
      <c r="N46" s="324"/>
      <c r="O46" s="187"/>
      <c r="P46" s="34"/>
      <c r="Q46" s="4"/>
      <c r="R46" s="4"/>
      <c r="S46" s="4"/>
      <c r="T46" s="4"/>
    </row>
    <row r="47" spans="1:31" s="1" customFormat="1" ht="20.100000000000001" customHeight="1">
      <c r="A47" s="7" t="s">
        <v>30</v>
      </c>
      <c r="B47" s="8">
        <v>1093</v>
      </c>
      <c r="C47" s="346"/>
      <c r="D47" s="354"/>
      <c r="E47" s="347"/>
      <c r="F47" s="347"/>
      <c r="G47" s="296"/>
      <c r="H47" s="26"/>
      <c r="I47" s="270"/>
      <c r="J47" s="270"/>
      <c r="K47" s="270"/>
      <c r="L47" s="280"/>
      <c r="M47" s="280"/>
      <c r="N47" s="280"/>
      <c r="O47" s="189"/>
      <c r="P47" s="34"/>
      <c r="Q47" s="2"/>
    </row>
    <row r="48" spans="1:31" s="1" customFormat="1" ht="31.5" customHeight="1">
      <c r="A48" s="7" t="s">
        <v>445</v>
      </c>
      <c r="B48" s="8">
        <v>1094</v>
      </c>
      <c r="C48" s="346">
        <v>233</v>
      </c>
      <c r="D48" s="354">
        <v>512.90000000000009</v>
      </c>
      <c r="E48" s="347">
        <v>279.90000000000009</v>
      </c>
      <c r="F48" s="347">
        <v>220.1</v>
      </c>
      <c r="G48" s="296"/>
      <c r="H48" s="26"/>
      <c r="I48" s="270"/>
      <c r="J48" s="270"/>
      <c r="K48" s="270"/>
      <c r="L48" s="324"/>
      <c r="M48" s="324"/>
      <c r="N48" s="324"/>
      <c r="O48" s="187"/>
      <c r="P48" s="34"/>
      <c r="Q48" s="2"/>
      <c r="Z48" s="1" t="s">
        <v>392</v>
      </c>
      <c r="AB48" s="1">
        <v>13.5</v>
      </c>
      <c r="AC48" s="1">
        <v>0</v>
      </c>
    </row>
    <row r="49" spans="1:17" s="1" customFormat="1" ht="24" customHeight="1">
      <c r="A49" s="7" t="s">
        <v>441</v>
      </c>
      <c r="B49" s="5" t="s">
        <v>437</v>
      </c>
      <c r="C49" s="346">
        <v>50</v>
      </c>
      <c r="D49" s="354">
        <v>50</v>
      </c>
      <c r="E49" s="347">
        <v>0</v>
      </c>
      <c r="F49" s="347">
        <v>0</v>
      </c>
      <c r="G49" s="296"/>
      <c r="H49" s="327"/>
      <c r="I49" s="270"/>
      <c r="J49" s="270"/>
      <c r="K49" s="270"/>
      <c r="L49" s="324"/>
      <c r="M49" s="324"/>
      <c r="N49" s="324"/>
      <c r="O49" s="324"/>
      <c r="P49" s="34"/>
      <c r="Q49" s="2"/>
    </row>
    <row r="50" spans="1:17" s="1" customFormat="1" ht="30" customHeight="1">
      <c r="A50" s="7" t="s">
        <v>51</v>
      </c>
      <c r="B50" s="8">
        <v>1095</v>
      </c>
      <c r="C50" s="346">
        <v>150</v>
      </c>
      <c r="D50" s="354">
        <v>159.69999999999999</v>
      </c>
      <c r="E50" s="347">
        <v>9.6999999999999993</v>
      </c>
      <c r="F50" s="347">
        <v>106.5</v>
      </c>
      <c r="G50" s="296"/>
      <c r="H50" s="26"/>
      <c r="I50" s="270"/>
      <c r="J50" s="270"/>
      <c r="K50" s="270"/>
      <c r="L50" s="324"/>
      <c r="M50" s="324"/>
      <c r="N50" s="324"/>
      <c r="O50" s="324"/>
      <c r="P50" s="34"/>
      <c r="Q50" s="4"/>
    </row>
    <row r="51" spans="1:17" s="1" customFormat="1" ht="25.5" customHeight="1">
      <c r="A51" s="7" t="s">
        <v>31</v>
      </c>
      <c r="B51" s="8">
        <v>1096</v>
      </c>
      <c r="C51" s="346">
        <v>2</v>
      </c>
      <c r="D51" s="354">
        <v>0</v>
      </c>
      <c r="E51" s="347">
        <v>-2</v>
      </c>
      <c r="F51" s="347">
        <v>0</v>
      </c>
      <c r="G51" s="296"/>
      <c r="H51" s="26"/>
      <c r="I51" s="270"/>
      <c r="J51" s="270"/>
      <c r="K51" s="270"/>
      <c r="L51" s="324"/>
      <c r="M51" s="324"/>
      <c r="N51" s="324"/>
      <c r="O51" s="324"/>
      <c r="P51" s="34"/>
      <c r="Q51" s="2"/>
    </row>
    <row r="52" spans="1:17" s="1" customFormat="1" ht="20.100000000000001" customHeight="1">
      <c r="A52" s="7" t="s">
        <v>32</v>
      </c>
      <c r="B52" s="8">
        <v>1097</v>
      </c>
      <c r="C52" s="346"/>
      <c r="D52" s="354"/>
      <c r="E52" s="347"/>
      <c r="F52" s="347"/>
      <c r="G52" s="296"/>
      <c r="H52" s="26"/>
      <c r="I52" s="270"/>
      <c r="J52" s="270"/>
      <c r="K52" s="270"/>
      <c r="L52" s="280"/>
      <c r="M52" s="280"/>
      <c r="N52" s="280"/>
      <c r="O52" s="280"/>
      <c r="P52" s="34"/>
      <c r="Q52" s="2"/>
    </row>
    <row r="53" spans="1:17" s="1" customFormat="1" ht="34.5" customHeight="1">
      <c r="A53" s="7" t="s">
        <v>33</v>
      </c>
      <c r="B53" s="8">
        <v>1098</v>
      </c>
      <c r="C53" s="346">
        <v>57.5</v>
      </c>
      <c r="D53" s="354">
        <v>220.4</v>
      </c>
      <c r="E53" s="347">
        <v>162.9</v>
      </c>
      <c r="F53" s="347">
        <v>383.3</v>
      </c>
      <c r="G53" s="296"/>
      <c r="H53" s="26"/>
      <c r="I53" s="270"/>
      <c r="J53" s="270"/>
      <c r="K53" s="270"/>
      <c r="L53" s="324"/>
      <c r="M53" s="324"/>
      <c r="N53" s="324"/>
      <c r="O53" s="324"/>
      <c r="P53" s="34"/>
      <c r="Q53" s="2"/>
    </row>
    <row r="54" spans="1:17" s="1" customFormat="1" ht="31.5" customHeight="1">
      <c r="A54" s="7" t="s">
        <v>34</v>
      </c>
      <c r="B54" s="8">
        <v>1099</v>
      </c>
      <c r="C54" s="346">
        <v>16</v>
      </c>
      <c r="D54" s="354">
        <v>10.6</v>
      </c>
      <c r="E54" s="347">
        <v>-5.4</v>
      </c>
      <c r="F54" s="347">
        <v>66.3</v>
      </c>
      <c r="G54" s="296"/>
      <c r="H54" s="26"/>
      <c r="I54" s="270"/>
      <c r="J54" s="270"/>
      <c r="K54" s="270"/>
      <c r="L54" s="324"/>
      <c r="M54" s="324"/>
      <c r="N54" s="324"/>
      <c r="O54" s="324"/>
      <c r="P54" s="34"/>
      <c r="Q54" s="2"/>
    </row>
    <row r="55" spans="1:17" s="1" customFormat="1" ht="37.5" customHeight="1">
      <c r="A55" s="7" t="s">
        <v>427</v>
      </c>
      <c r="B55" s="8">
        <v>1100</v>
      </c>
      <c r="C55" s="346"/>
      <c r="D55" s="354"/>
      <c r="E55" s="347"/>
      <c r="F55" s="347"/>
      <c r="G55" s="296"/>
      <c r="H55" s="26"/>
      <c r="I55" s="270"/>
      <c r="J55" s="270"/>
      <c r="K55" s="270"/>
      <c r="L55" s="280"/>
      <c r="M55" s="280"/>
      <c r="N55" s="280"/>
      <c r="O55" s="280"/>
      <c r="P55" s="34"/>
      <c r="Q55" s="2"/>
    </row>
    <row r="56" spans="1:17" s="1" customFormat="1" ht="20.100000000000001" customHeight="1">
      <c r="A56" s="7" t="s">
        <v>35</v>
      </c>
      <c r="B56" s="8">
        <v>1101</v>
      </c>
      <c r="C56" s="346"/>
      <c r="D56" s="354"/>
      <c r="E56" s="347"/>
      <c r="F56" s="347"/>
      <c r="G56" s="296"/>
      <c r="H56" s="26"/>
      <c r="I56" s="270"/>
      <c r="J56" s="270"/>
      <c r="K56" s="270"/>
      <c r="L56" s="280"/>
      <c r="M56" s="280"/>
      <c r="N56" s="280"/>
      <c r="O56" s="280"/>
      <c r="P56" s="34"/>
      <c r="Q56" s="2"/>
    </row>
    <row r="57" spans="1:17" s="1" customFormat="1" ht="24.75" customHeight="1">
      <c r="A57" s="7" t="s">
        <v>346</v>
      </c>
      <c r="B57" s="8">
        <v>1102</v>
      </c>
      <c r="C57" s="346">
        <v>4190.7</v>
      </c>
      <c r="D57" s="354">
        <v>0</v>
      </c>
      <c r="E57" s="347">
        <v>-4190.7</v>
      </c>
      <c r="F57" s="347">
        <v>0</v>
      </c>
      <c r="G57" s="296"/>
      <c r="H57" s="26"/>
      <c r="I57" s="270"/>
      <c r="J57" s="270"/>
      <c r="K57" s="270"/>
      <c r="L57" s="324"/>
      <c r="M57" s="270"/>
      <c r="N57" s="324"/>
      <c r="O57" s="270"/>
      <c r="P57" s="34"/>
      <c r="Q57" s="2"/>
    </row>
    <row r="58" spans="1:17" s="1" customFormat="1" ht="21.75" customHeight="1">
      <c r="A58" s="202" t="s">
        <v>344</v>
      </c>
      <c r="B58" s="5" t="s">
        <v>342</v>
      </c>
      <c r="C58" s="346">
        <v>4190.7</v>
      </c>
      <c r="D58" s="354">
        <v>0</v>
      </c>
      <c r="E58" s="347">
        <v>-4190.7</v>
      </c>
      <c r="F58" s="347">
        <v>0</v>
      </c>
      <c r="G58" s="296"/>
      <c r="H58" s="328"/>
      <c r="I58" s="270"/>
      <c r="J58" s="270"/>
      <c r="K58" s="270"/>
      <c r="L58" s="324"/>
      <c r="M58" s="324"/>
      <c r="N58" s="324"/>
      <c r="O58" s="324"/>
      <c r="P58" s="324"/>
      <c r="Q58" s="2"/>
    </row>
    <row r="59" spans="1:17" s="1" customFormat="1" ht="20.100000000000001" customHeight="1">
      <c r="A59" s="202" t="s">
        <v>345</v>
      </c>
      <c r="B59" s="5" t="s">
        <v>343</v>
      </c>
      <c r="C59" s="346">
        <v>0</v>
      </c>
      <c r="D59" s="354">
        <v>0</v>
      </c>
      <c r="E59" s="347">
        <v>0</v>
      </c>
      <c r="F59" s="347">
        <v>0</v>
      </c>
      <c r="G59" s="296"/>
      <c r="H59" s="328"/>
      <c r="I59" s="270"/>
      <c r="J59" s="270"/>
      <c r="K59" s="270"/>
      <c r="L59" s="324"/>
      <c r="M59" s="324"/>
      <c r="N59" s="324"/>
      <c r="O59" s="324"/>
      <c r="P59" s="324"/>
      <c r="Q59" s="2"/>
    </row>
    <row r="60" spans="1:17" ht="20.100000000000001" customHeight="1">
      <c r="A60" s="9" t="s">
        <v>170</v>
      </c>
      <c r="B60" s="10">
        <v>1110</v>
      </c>
      <c r="C60" s="348"/>
      <c r="D60" s="349"/>
      <c r="E60" s="342"/>
      <c r="F60" s="342"/>
      <c r="G60" s="294"/>
      <c r="H60" s="53"/>
      <c r="I60" s="281"/>
      <c r="J60" s="281"/>
      <c r="K60" s="281"/>
      <c r="L60" s="281"/>
      <c r="M60" s="281"/>
      <c r="N60" s="281"/>
      <c r="O60" s="281"/>
    </row>
    <row r="61" spans="1:17" s="1" customFormat="1" ht="20.100000000000001" customHeight="1">
      <c r="A61" s="7" t="s">
        <v>139</v>
      </c>
      <c r="B61" s="8">
        <v>1111</v>
      </c>
      <c r="C61" s="346"/>
      <c r="D61" s="354"/>
      <c r="E61" s="347"/>
      <c r="F61" s="347"/>
      <c r="G61" s="296"/>
      <c r="H61" s="26"/>
      <c r="I61" s="281"/>
      <c r="J61" s="281"/>
      <c r="K61" s="281"/>
      <c r="L61" s="281"/>
      <c r="M61" s="281"/>
      <c r="N61" s="281"/>
      <c r="O61" s="281"/>
      <c r="P61" s="2"/>
      <c r="Q61" s="2"/>
    </row>
    <row r="62" spans="1:17" s="1" customFormat="1" ht="30" customHeight="1">
      <c r="A62" s="7" t="s">
        <v>140</v>
      </c>
      <c r="B62" s="8">
        <v>1112</v>
      </c>
      <c r="C62" s="346"/>
      <c r="D62" s="355"/>
      <c r="E62" s="347"/>
      <c r="F62" s="347"/>
      <c r="G62" s="296"/>
      <c r="H62" s="26"/>
      <c r="I62" s="281"/>
      <c r="J62" s="281"/>
      <c r="K62" s="281"/>
      <c r="L62" s="281"/>
      <c r="M62" s="281"/>
      <c r="N62" s="281"/>
      <c r="O62" s="281"/>
      <c r="P62" s="2"/>
      <c r="Q62" s="2"/>
    </row>
    <row r="63" spans="1:17" s="1" customFormat="1" ht="20.100000000000001" customHeight="1">
      <c r="A63" s="7" t="s">
        <v>25</v>
      </c>
      <c r="B63" s="8">
        <v>1113</v>
      </c>
      <c r="C63" s="346"/>
      <c r="D63" s="355"/>
      <c r="E63" s="347"/>
      <c r="F63" s="347"/>
      <c r="G63" s="296"/>
      <c r="H63" s="26"/>
      <c r="I63" s="281"/>
      <c r="J63" s="281"/>
      <c r="K63" s="281"/>
      <c r="L63" s="281"/>
      <c r="M63" s="281"/>
      <c r="N63" s="281"/>
      <c r="O63" s="281"/>
      <c r="P63" s="2"/>
      <c r="Q63" s="2"/>
    </row>
    <row r="64" spans="1:17" s="1" customFormat="1" ht="20.100000000000001" customHeight="1">
      <c r="A64" s="7" t="s">
        <v>48</v>
      </c>
      <c r="B64" s="8">
        <v>1114</v>
      </c>
      <c r="C64" s="346"/>
      <c r="D64" s="355"/>
      <c r="E64" s="347"/>
      <c r="F64" s="347"/>
      <c r="G64" s="296"/>
      <c r="H64" s="26"/>
      <c r="I64" s="281"/>
      <c r="J64" s="281"/>
      <c r="K64" s="281"/>
      <c r="L64" s="281"/>
      <c r="M64" s="281"/>
      <c r="N64" s="281"/>
      <c r="O64" s="281"/>
      <c r="P64" s="2"/>
      <c r="Q64" s="2"/>
    </row>
    <row r="65" spans="1:17" s="1" customFormat="1" ht="20.100000000000001" customHeight="1">
      <c r="A65" s="7" t="s">
        <v>60</v>
      </c>
      <c r="B65" s="8">
        <v>1115</v>
      </c>
      <c r="C65" s="346"/>
      <c r="D65" s="355"/>
      <c r="E65" s="347"/>
      <c r="F65" s="347"/>
      <c r="G65" s="296"/>
      <c r="H65" s="26"/>
      <c r="I65" s="281"/>
      <c r="J65" s="281"/>
      <c r="K65" s="281"/>
      <c r="L65" s="281"/>
      <c r="M65" s="281"/>
      <c r="N65" s="281"/>
      <c r="O65" s="281"/>
      <c r="P65" s="2"/>
      <c r="Q65" s="2"/>
    </row>
    <row r="66" spans="1:17" s="1" customFormat="1" ht="20.100000000000001" customHeight="1">
      <c r="A66" s="7" t="s">
        <v>96</v>
      </c>
      <c r="B66" s="8">
        <v>1116</v>
      </c>
      <c r="C66" s="346"/>
      <c r="D66" s="355"/>
      <c r="E66" s="347"/>
      <c r="F66" s="347"/>
      <c r="G66" s="296"/>
      <c r="H66" s="26"/>
      <c r="I66" s="281"/>
      <c r="J66" s="281"/>
      <c r="K66" s="281"/>
      <c r="L66" s="281"/>
      <c r="M66" s="281"/>
      <c r="N66" s="281"/>
      <c r="O66" s="281"/>
      <c r="P66" s="2"/>
      <c r="Q66" s="2"/>
    </row>
    <row r="67" spans="1:17" s="1" customFormat="1" ht="27.75" customHeight="1">
      <c r="A67" s="97" t="s">
        <v>61</v>
      </c>
      <c r="B67" s="10">
        <v>1120</v>
      </c>
      <c r="C67" s="348">
        <v>2046.3</v>
      </c>
      <c r="D67" s="349">
        <v>5.0999999999999996</v>
      </c>
      <c r="E67" s="347">
        <v>-2041.2</v>
      </c>
      <c r="F67" s="347">
        <v>0.2</v>
      </c>
      <c r="G67" s="294"/>
      <c r="H67" s="329"/>
      <c r="I67" s="279"/>
      <c r="J67" s="279"/>
      <c r="K67" s="279"/>
      <c r="L67" s="279"/>
      <c r="M67" s="279"/>
      <c r="N67" s="2"/>
      <c r="O67" s="279"/>
      <c r="P67" s="34"/>
      <c r="Q67" s="2"/>
    </row>
    <row r="68" spans="1:17" s="1" customFormat="1" ht="27" customHeight="1">
      <c r="A68" s="7" t="s">
        <v>56</v>
      </c>
      <c r="B68" s="8">
        <v>1121</v>
      </c>
      <c r="C68" s="356"/>
      <c r="D68" s="354"/>
      <c r="E68" s="347"/>
      <c r="F68" s="347"/>
      <c r="G68" s="296"/>
      <c r="H68" s="26"/>
      <c r="I68" s="330"/>
      <c r="J68" s="330"/>
      <c r="K68" s="330"/>
      <c r="L68" s="2"/>
      <c r="M68" s="2"/>
      <c r="N68" s="2"/>
      <c r="O68" s="2"/>
      <c r="P68" s="2"/>
      <c r="Q68" s="2"/>
    </row>
    <row r="69" spans="1:17" s="1" customFormat="1" ht="20.100000000000001" customHeight="1">
      <c r="A69" s="7" t="s">
        <v>36</v>
      </c>
      <c r="B69" s="8">
        <v>1122</v>
      </c>
      <c r="C69" s="356"/>
      <c r="D69" s="355"/>
      <c r="E69" s="347"/>
      <c r="F69" s="347"/>
      <c r="G69" s="296"/>
      <c r="H69" s="26"/>
      <c r="I69" s="330"/>
      <c r="J69" s="330"/>
      <c r="K69" s="330"/>
      <c r="L69" s="2"/>
      <c r="M69" s="2"/>
      <c r="N69" s="2"/>
      <c r="O69" s="2"/>
      <c r="P69" s="2"/>
      <c r="Q69" s="2"/>
    </row>
    <row r="70" spans="1:17" s="1" customFormat="1" ht="20.100000000000001" customHeight="1">
      <c r="A70" s="7" t="s">
        <v>46</v>
      </c>
      <c r="B70" s="8">
        <v>1123</v>
      </c>
      <c r="C70" s="356"/>
      <c r="D70" s="355"/>
      <c r="E70" s="347"/>
      <c r="F70" s="347"/>
      <c r="G70" s="296"/>
      <c r="H70" s="26"/>
      <c r="I70" s="330"/>
      <c r="J70" s="330"/>
      <c r="K70" s="330"/>
      <c r="L70" s="2"/>
      <c r="M70" s="2"/>
      <c r="N70" s="2"/>
      <c r="O70" s="2"/>
      <c r="P70" s="2"/>
      <c r="Q70" s="2"/>
    </row>
    <row r="71" spans="1:17" s="1" customFormat="1" ht="20.100000000000001" customHeight="1">
      <c r="A71" s="7" t="s">
        <v>163</v>
      </c>
      <c r="B71" s="8">
        <v>1124</v>
      </c>
      <c r="C71" s="356"/>
      <c r="D71" s="355"/>
      <c r="E71" s="347"/>
      <c r="F71" s="347"/>
      <c r="G71" s="296"/>
      <c r="H71" s="26"/>
      <c r="I71" s="330"/>
      <c r="J71" s="330"/>
      <c r="K71" s="330"/>
      <c r="L71" s="2"/>
      <c r="M71" s="2"/>
      <c r="N71" s="2"/>
      <c r="O71" s="2"/>
      <c r="P71" s="2"/>
      <c r="Q71" s="2"/>
    </row>
    <row r="72" spans="1:17" s="1" customFormat="1" ht="32.25" customHeight="1">
      <c r="A72" s="7" t="s">
        <v>353</v>
      </c>
      <c r="B72" s="8">
        <v>1125</v>
      </c>
      <c r="C72" s="346">
        <v>2046.3</v>
      </c>
      <c r="D72" s="354">
        <v>5.0999999999999996</v>
      </c>
      <c r="E72" s="347">
        <v>-2041.2</v>
      </c>
      <c r="F72" s="347">
        <v>0.2</v>
      </c>
      <c r="G72" s="296"/>
      <c r="H72" s="26"/>
      <c r="I72" s="270"/>
      <c r="J72" s="270"/>
      <c r="K72" s="270"/>
      <c r="L72" s="2"/>
      <c r="M72" s="2"/>
      <c r="N72" s="2"/>
      <c r="O72" s="270"/>
      <c r="P72" s="270"/>
      <c r="Q72" s="2"/>
    </row>
    <row r="73" spans="1:17" s="1" customFormat="1" ht="39.75" hidden="1" customHeight="1">
      <c r="A73" s="202" t="s">
        <v>347</v>
      </c>
      <c r="B73" s="165" t="s">
        <v>305</v>
      </c>
      <c r="C73" s="346"/>
      <c r="D73" s="354"/>
      <c r="E73" s="347">
        <v>0</v>
      </c>
      <c r="F73" s="347" t="e">
        <v>#DIV/0!</v>
      </c>
      <c r="G73" s="296"/>
      <c r="H73" s="328"/>
      <c r="I73" s="270"/>
      <c r="J73" s="270"/>
      <c r="K73" s="270"/>
      <c r="L73" s="2"/>
      <c r="M73" s="2"/>
      <c r="N73" s="2"/>
      <c r="O73" s="2"/>
      <c r="P73" s="2"/>
      <c r="Q73" s="2"/>
    </row>
    <row r="74" spans="1:17" s="1" customFormat="1" ht="39.75" hidden="1" customHeight="1">
      <c r="A74" s="202" t="s">
        <v>348</v>
      </c>
      <c r="B74" s="165" t="s">
        <v>306</v>
      </c>
      <c r="C74" s="346"/>
      <c r="D74" s="354"/>
      <c r="E74" s="347">
        <v>0</v>
      </c>
      <c r="F74" s="347" t="e">
        <v>#DIV/0!</v>
      </c>
      <c r="G74" s="296"/>
      <c r="H74" s="328"/>
      <c r="I74" s="270"/>
      <c r="J74" s="270"/>
      <c r="K74" s="270"/>
      <c r="L74" s="2"/>
      <c r="M74" s="2"/>
      <c r="N74" s="2"/>
      <c r="O74" s="2"/>
      <c r="P74" s="2"/>
      <c r="Q74" s="2"/>
    </row>
    <row r="75" spans="1:17" s="1" customFormat="1" ht="29.25" customHeight="1">
      <c r="A75" s="202" t="s">
        <v>330</v>
      </c>
      <c r="B75" s="165" t="s">
        <v>448</v>
      </c>
      <c r="C75" s="346">
        <v>1472.5</v>
      </c>
      <c r="D75" s="354">
        <v>0</v>
      </c>
      <c r="E75" s="347">
        <v>-1472.5</v>
      </c>
      <c r="F75" s="347">
        <v>0</v>
      </c>
      <c r="G75" s="296"/>
      <c r="H75" s="328"/>
      <c r="I75" s="270"/>
      <c r="J75" s="270"/>
      <c r="K75" s="270"/>
      <c r="L75" s="2"/>
      <c r="M75" s="2"/>
      <c r="N75" s="2"/>
      <c r="O75" s="2"/>
      <c r="P75" s="2"/>
      <c r="Q75" s="2"/>
    </row>
    <row r="76" spans="1:17" s="1" customFormat="1" ht="23.25" customHeight="1">
      <c r="A76" s="7" t="s">
        <v>352</v>
      </c>
      <c r="B76" s="165" t="s">
        <v>447</v>
      </c>
      <c r="C76" s="346">
        <v>573.79999999999995</v>
      </c>
      <c r="D76" s="354">
        <v>0</v>
      </c>
      <c r="E76" s="347">
        <v>-573.79999999999995</v>
      </c>
      <c r="F76" s="347">
        <v>0</v>
      </c>
      <c r="G76" s="296"/>
      <c r="H76" s="26"/>
      <c r="I76" s="270"/>
      <c r="J76" s="270"/>
      <c r="K76" s="270"/>
      <c r="L76" s="2"/>
      <c r="M76" s="2"/>
      <c r="N76" s="2"/>
      <c r="O76" s="270"/>
      <c r="P76" s="270"/>
      <c r="Q76" s="2"/>
    </row>
    <row r="77" spans="1:17" s="1" customFormat="1" ht="23.25">
      <c r="A77" s="203" t="s">
        <v>349</v>
      </c>
      <c r="B77" s="165" t="s">
        <v>394</v>
      </c>
      <c r="C77" s="346">
        <v>496.6</v>
      </c>
      <c r="D77" s="354">
        <v>0</v>
      </c>
      <c r="E77" s="347">
        <v>-496.6</v>
      </c>
      <c r="F77" s="347">
        <v>0</v>
      </c>
      <c r="G77" s="296"/>
      <c r="H77" s="331"/>
      <c r="I77" s="270"/>
      <c r="J77" s="270"/>
      <c r="K77" s="270"/>
      <c r="L77" s="2"/>
      <c r="M77" s="2"/>
      <c r="N77" s="2"/>
      <c r="O77" s="2"/>
      <c r="P77" s="2"/>
      <c r="Q77" s="2"/>
    </row>
    <row r="78" spans="1:17" s="1" customFormat="1" ht="23.25">
      <c r="A78" s="203" t="s">
        <v>350</v>
      </c>
      <c r="B78" s="165" t="s">
        <v>395</v>
      </c>
      <c r="C78" s="346">
        <v>51.3</v>
      </c>
      <c r="D78" s="354">
        <v>0</v>
      </c>
      <c r="E78" s="347">
        <v>-51.3</v>
      </c>
      <c r="F78" s="347">
        <v>0</v>
      </c>
      <c r="G78" s="296"/>
      <c r="H78" s="331"/>
      <c r="I78" s="270"/>
      <c r="J78" s="270"/>
      <c r="K78" s="270"/>
      <c r="L78" s="2"/>
      <c r="M78" s="2"/>
      <c r="N78" s="2"/>
      <c r="O78" s="2"/>
      <c r="P78" s="2"/>
      <c r="Q78" s="2"/>
    </row>
    <row r="79" spans="1:17" s="1" customFormat="1" ht="23.25">
      <c r="A79" s="203" t="s">
        <v>351</v>
      </c>
      <c r="B79" s="165" t="s">
        <v>396</v>
      </c>
      <c r="C79" s="346">
        <v>25.9</v>
      </c>
      <c r="D79" s="354">
        <v>0</v>
      </c>
      <c r="E79" s="347">
        <v>-25.9</v>
      </c>
      <c r="F79" s="347">
        <v>0</v>
      </c>
      <c r="G79" s="296"/>
      <c r="H79" s="331"/>
      <c r="I79" s="270"/>
      <c r="J79" s="270"/>
      <c r="K79" s="270"/>
      <c r="L79" s="2"/>
      <c r="M79" s="2"/>
      <c r="N79" s="2"/>
      <c r="O79" s="2"/>
      <c r="P79" s="2"/>
      <c r="Q79" s="2"/>
    </row>
    <row r="80" spans="1:17" s="1" customFormat="1" ht="23.25">
      <c r="A80" s="203" t="s">
        <v>450</v>
      </c>
      <c r="B80" s="165" t="s">
        <v>449</v>
      </c>
      <c r="C80" s="346"/>
      <c r="D80" s="354">
        <v>5.0999999999999996</v>
      </c>
      <c r="E80" s="347">
        <v>-5.0999999999999996</v>
      </c>
      <c r="F80" s="347">
        <v>0</v>
      </c>
      <c r="G80" s="296"/>
      <c r="H80" s="331"/>
      <c r="I80" s="270"/>
      <c r="J80" s="270"/>
      <c r="K80" s="270"/>
      <c r="L80" s="2"/>
      <c r="M80" s="2"/>
      <c r="N80" s="2"/>
      <c r="O80" s="2"/>
      <c r="P80" s="2"/>
      <c r="Q80" s="2"/>
    </row>
    <row r="81" spans="1:26" s="127" customFormat="1" ht="44.25" customHeight="1">
      <c r="A81" s="9" t="s">
        <v>239</v>
      </c>
      <c r="B81" s="183">
        <v>1130</v>
      </c>
      <c r="C81" s="348">
        <v>0.1</v>
      </c>
      <c r="D81" s="349">
        <v>-2132.4000000000037</v>
      </c>
      <c r="E81" s="342">
        <v>-2132.5</v>
      </c>
      <c r="F81" s="342"/>
      <c r="G81" s="294"/>
      <c r="H81" s="53"/>
      <c r="I81" s="279"/>
      <c r="J81" s="279"/>
      <c r="K81" s="279"/>
      <c r="L81" s="279"/>
      <c r="M81" s="279"/>
      <c r="N81" s="279"/>
      <c r="O81" s="279"/>
      <c r="P81" s="3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0.100000000000001" customHeight="1">
      <c r="A82" s="9" t="s">
        <v>85</v>
      </c>
      <c r="B82" s="10">
        <v>1140</v>
      </c>
      <c r="C82" s="346"/>
      <c r="D82" s="355"/>
      <c r="E82" s="342"/>
      <c r="F82" s="342"/>
      <c r="G82" s="294"/>
      <c r="H82" s="53"/>
      <c r="I82" s="267"/>
      <c r="J82" s="267"/>
      <c r="K82" s="267"/>
    </row>
    <row r="83" spans="1:26" ht="20.100000000000001" customHeight="1">
      <c r="A83" s="9" t="s">
        <v>86</v>
      </c>
      <c r="B83" s="10">
        <v>1150</v>
      </c>
      <c r="C83" s="346"/>
      <c r="D83" s="355"/>
      <c r="E83" s="342"/>
      <c r="F83" s="342"/>
      <c r="G83" s="294"/>
      <c r="H83" s="53"/>
      <c r="I83" s="267"/>
      <c r="J83" s="267"/>
      <c r="K83" s="267"/>
    </row>
    <row r="84" spans="1:26" ht="20.100000000000001" customHeight="1">
      <c r="A84" s="9" t="s">
        <v>164</v>
      </c>
      <c r="B84" s="10">
        <v>1160</v>
      </c>
      <c r="C84" s="346"/>
      <c r="D84" s="355"/>
      <c r="E84" s="342"/>
      <c r="F84" s="342"/>
      <c r="G84" s="294"/>
      <c r="H84" s="53"/>
      <c r="I84" s="267"/>
      <c r="J84" s="267"/>
      <c r="K84" s="267"/>
    </row>
    <row r="85" spans="1:26" ht="20.100000000000001" customHeight="1">
      <c r="A85" s="9" t="s">
        <v>165</v>
      </c>
      <c r="B85" s="10">
        <v>1170</v>
      </c>
      <c r="C85" s="346"/>
      <c r="D85" s="355"/>
      <c r="E85" s="342"/>
      <c r="F85" s="342"/>
      <c r="G85" s="294"/>
      <c r="H85" s="53"/>
      <c r="I85" s="267"/>
      <c r="J85" s="267"/>
      <c r="K85" s="267"/>
    </row>
    <row r="86" spans="1:26" s="127" customFormat="1" ht="28.5" customHeight="1">
      <c r="A86" s="9" t="s">
        <v>240</v>
      </c>
      <c r="B86" s="10">
        <v>1200</v>
      </c>
      <c r="C86" s="348">
        <v>0.1</v>
      </c>
      <c r="D86" s="349">
        <v>-2132.4000000000037</v>
      </c>
      <c r="E86" s="342">
        <v>-2132.5</v>
      </c>
      <c r="F86" s="342"/>
      <c r="G86" s="294"/>
      <c r="H86" s="53"/>
      <c r="I86" s="279"/>
      <c r="J86" s="279"/>
      <c r="K86" s="279"/>
      <c r="L86" s="279"/>
      <c r="M86" s="279"/>
      <c r="N86" s="279"/>
      <c r="O86" s="279"/>
      <c r="P86" s="279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100000000000001" customHeight="1">
      <c r="A87" s="7" t="s">
        <v>102</v>
      </c>
      <c r="B87" s="8">
        <v>1210</v>
      </c>
      <c r="C87" s="346"/>
      <c r="D87" s="355"/>
      <c r="E87" s="347"/>
      <c r="F87" s="347"/>
      <c r="G87" s="299"/>
      <c r="H87" s="26"/>
      <c r="I87" s="330"/>
      <c r="J87" s="330"/>
      <c r="K87" s="330"/>
    </row>
    <row r="88" spans="1:26" ht="20.100000000000001" customHeight="1">
      <c r="A88" s="7" t="s">
        <v>103</v>
      </c>
      <c r="B88" s="8">
        <v>1220</v>
      </c>
      <c r="C88" s="346"/>
      <c r="D88" s="355"/>
      <c r="E88" s="347"/>
      <c r="F88" s="347"/>
      <c r="G88" s="299"/>
      <c r="H88" s="26"/>
      <c r="I88" s="330"/>
      <c r="J88" s="330"/>
      <c r="K88" s="330"/>
    </row>
    <row r="89" spans="1:26" s="127" customFormat="1" ht="44.25" customHeight="1">
      <c r="A89" s="9" t="s">
        <v>242</v>
      </c>
      <c r="B89" s="10">
        <v>1230</v>
      </c>
      <c r="C89" s="348">
        <v>0.1</v>
      </c>
      <c r="D89" s="349">
        <v>-2132.4000000000037</v>
      </c>
      <c r="E89" s="342">
        <v>-2132.5</v>
      </c>
      <c r="F89" s="342"/>
      <c r="G89" s="294"/>
      <c r="H89" s="53"/>
      <c r="I89" s="279"/>
      <c r="J89" s="279"/>
      <c r="K89" s="279"/>
      <c r="L89" s="279"/>
      <c r="M89" s="279"/>
      <c r="N89" s="279"/>
      <c r="O89" s="279"/>
      <c r="P89" s="279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4" customFormat="1" ht="20.100000000000001" customHeight="1">
      <c r="A90" s="380" t="s">
        <v>194</v>
      </c>
      <c r="B90" s="380"/>
      <c r="C90" s="380"/>
      <c r="D90" s="380"/>
      <c r="E90" s="380"/>
      <c r="F90" s="380"/>
      <c r="G90" s="380"/>
      <c r="H90" s="53"/>
      <c r="I90" s="53"/>
      <c r="J90" s="53"/>
      <c r="K90" s="53"/>
    </row>
    <row r="91" spans="1:26" ht="27.75" customHeight="1">
      <c r="A91" s="7" t="s">
        <v>8</v>
      </c>
      <c r="B91" s="8">
        <v>1240</v>
      </c>
      <c r="C91" s="346">
        <v>109434.59999999999</v>
      </c>
      <c r="D91" s="346">
        <v>89858.2</v>
      </c>
      <c r="E91" s="346">
        <v>-19576.399999999994</v>
      </c>
      <c r="F91" s="346">
        <v>82.1</v>
      </c>
      <c r="G91" s="85"/>
      <c r="H91" s="26"/>
      <c r="I91" s="270"/>
      <c r="J91" s="270"/>
      <c r="K91" s="270"/>
      <c r="L91" s="270"/>
      <c r="M91" s="270"/>
      <c r="N91" s="270"/>
      <c r="O91" s="270"/>
      <c r="P91" s="34"/>
      <c r="S91" s="241"/>
    </row>
    <row r="92" spans="1:26" ht="26.25" customHeight="1">
      <c r="A92" s="7" t="s">
        <v>90</v>
      </c>
      <c r="B92" s="8">
        <v>1250</v>
      </c>
      <c r="C92" s="346">
        <v>109434.50000000001</v>
      </c>
      <c r="D92" s="346">
        <v>91990.6</v>
      </c>
      <c r="E92" s="346">
        <v>-17443.900000000009</v>
      </c>
      <c r="F92" s="346">
        <v>84.1</v>
      </c>
      <c r="G92" s="85"/>
      <c r="H92" s="26"/>
      <c r="I92" s="270"/>
      <c r="J92" s="270"/>
      <c r="K92" s="270"/>
      <c r="L92" s="270"/>
      <c r="M92" s="270"/>
      <c r="N92" s="270"/>
      <c r="O92" s="270"/>
      <c r="P92" s="34"/>
      <c r="R92" s="241"/>
      <c r="S92" s="241"/>
    </row>
    <row r="93" spans="1:26" ht="20.100000000000001" customHeight="1">
      <c r="A93" s="380" t="s">
        <v>172</v>
      </c>
      <c r="B93" s="380"/>
      <c r="C93" s="380"/>
      <c r="D93" s="380"/>
      <c r="E93" s="380"/>
      <c r="F93" s="380"/>
      <c r="G93" s="380"/>
      <c r="H93" s="53"/>
      <c r="I93" s="53"/>
      <c r="J93" s="53"/>
      <c r="K93" s="53"/>
    </row>
    <row r="94" spans="1:26" ht="31.5" customHeight="1">
      <c r="A94" s="7" t="s">
        <v>195</v>
      </c>
      <c r="B94" s="77">
        <v>1260</v>
      </c>
      <c r="C94" s="352">
        <v>27248.5</v>
      </c>
      <c r="D94" s="352">
        <v>27396.699999999997</v>
      </c>
      <c r="E94" s="352">
        <v>148.19999999999999</v>
      </c>
      <c r="F94" s="359">
        <v>100.5</v>
      </c>
      <c r="G94" s="360"/>
      <c r="H94" s="26"/>
      <c r="I94" s="271"/>
      <c r="J94" s="271"/>
      <c r="K94" s="271"/>
      <c r="L94" s="271"/>
      <c r="M94" s="271"/>
      <c r="N94" s="271"/>
      <c r="O94" s="271"/>
      <c r="P94" s="34"/>
    </row>
    <row r="95" spans="1:26" ht="27.75" customHeight="1">
      <c r="A95" s="7" t="s">
        <v>193</v>
      </c>
      <c r="B95" s="77">
        <v>1261</v>
      </c>
      <c r="C95" s="346">
        <v>17089.900000000001</v>
      </c>
      <c r="D95" s="346">
        <v>18647.900000000001</v>
      </c>
      <c r="E95" s="352">
        <v>1987.4999999999964</v>
      </c>
      <c r="F95" s="359">
        <v>111.6</v>
      </c>
      <c r="G95" s="361"/>
      <c r="H95" s="26"/>
      <c r="I95" s="270"/>
      <c r="J95" s="270"/>
      <c r="K95" s="270"/>
      <c r="L95" s="270"/>
      <c r="M95" s="270"/>
      <c r="N95" s="270"/>
      <c r="O95" s="270"/>
      <c r="P95" s="34"/>
    </row>
    <row r="96" spans="1:26" ht="28.5" customHeight="1">
      <c r="A96" s="7" t="s">
        <v>13</v>
      </c>
      <c r="B96" s="77">
        <v>1262</v>
      </c>
      <c r="C96" s="346">
        <v>10158.6</v>
      </c>
      <c r="D96" s="346">
        <v>8319.3000000000011</v>
      </c>
      <c r="E96" s="352">
        <v>-1839.2999999999993</v>
      </c>
      <c r="F96" s="359">
        <v>81.900000000000006</v>
      </c>
      <c r="G96" s="361"/>
      <c r="H96" s="26"/>
      <c r="I96" s="270"/>
      <c r="J96" s="270"/>
      <c r="K96" s="270"/>
      <c r="L96" s="270"/>
      <c r="M96" s="270"/>
      <c r="N96" s="270"/>
      <c r="O96" s="270"/>
      <c r="P96" s="34"/>
    </row>
    <row r="97" spans="1:16" ht="28.5" customHeight="1">
      <c r="A97" s="7" t="s">
        <v>4</v>
      </c>
      <c r="B97" s="77">
        <v>1270</v>
      </c>
      <c r="C97" s="346">
        <v>23614.9</v>
      </c>
      <c r="D97" s="346">
        <v>19612.900000000001</v>
      </c>
      <c r="E97" s="352">
        <v>-4002</v>
      </c>
      <c r="F97" s="359">
        <v>83.1</v>
      </c>
      <c r="G97" s="362"/>
      <c r="H97" s="26"/>
      <c r="I97" s="270"/>
      <c r="J97" s="270"/>
      <c r="K97" s="270"/>
      <c r="L97" s="270"/>
      <c r="M97" s="270"/>
      <c r="N97" s="270"/>
      <c r="O97" s="270"/>
      <c r="P97" s="34"/>
    </row>
    <row r="98" spans="1:16" ht="27.75" customHeight="1">
      <c r="A98" s="7" t="s">
        <v>5</v>
      </c>
      <c r="B98" s="77">
        <v>1280</v>
      </c>
      <c r="C98" s="346">
        <v>5195.3</v>
      </c>
      <c r="D98" s="346">
        <v>3952.5</v>
      </c>
      <c r="E98" s="352">
        <v>-1242.8000000000002</v>
      </c>
      <c r="F98" s="359">
        <v>76.099999999999994</v>
      </c>
      <c r="G98" s="362"/>
      <c r="H98" s="26"/>
      <c r="I98" s="270"/>
      <c r="J98" s="270"/>
      <c r="K98" s="270"/>
      <c r="L98" s="270"/>
      <c r="M98" s="270"/>
      <c r="N98" s="270"/>
      <c r="O98" s="270"/>
      <c r="P98" s="34"/>
    </row>
    <row r="99" spans="1:16" ht="27.75" customHeight="1">
      <c r="A99" s="7" t="s">
        <v>6</v>
      </c>
      <c r="B99" s="77">
        <v>1290</v>
      </c>
      <c r="C99" s="346">
        <v>2769.8</v>
      </c>
      <c r="D99" s="346">
        <v>3229.6000000000004</v>
      </c>
      <c r="E99" s="352">
        <v>459.80000000000018</v>
      </c>
      <c r="F99" s="359">
        <v>116.6</v>
      </c>
      <c r="G99" s="362"/>
      <c r="H99" s="26"/>
      <c r="I99" s="270"/>
      <c r="J99" s="270"/>
      <c r="K99" s="270"/>
      <c r="L99" s="270"/>
      <c r="M99" s="270"/>
      <c r="N99" s="270"/>
      <c r="O99" s="270"/>
      <c r="P99" s="34"/>
    </row>
    <row r="100" spans="1:16" ht="27" customHeight="1">
      <c r="A100" s="7" t="s">
        <v>14</v>
      </c>
      <c r="B100" s="77">
        <v>1300</v>
      </c>
      <c r="C100" s="346">
        <v>50600</v>
      </c>
      <c r="D100" s="346">
        <v>38228.400000000001</v>
      </c>
      <c r="E100" s="352">
        <v>-12801.099999999991</v>
      </c>
      <c r="F100" s="359">
        <v>74.7</v>
      </c>
      <c r="G100" s="362"/>
      <c r="H100" s="26"/>
      <c r="I100" s="270"/>
      <c r="J100" s="270"/>
      <c r="K100" s="270"/>
      <c r="L100" s="270"/>
      <c r="M100" s="270"/>
      <c r="N100" s="270"/>
      <c r="O100" s="270"/>
      <c r="P100" s="34"/>
    </row>
    <row r="101" spans="1:16" s="4" customFormat="1" ht="28.5" customHeight="1">
      <c r="A101" s="9" t="s">
        <v>42</v>
      </c>
      <c r="B101" s="76">
        <v>1310</v>
      </c>
      <c r="C101" s="346">
        <v>109428.5</v>
      </c>
      <c r="D101" s="346">
        <v>91990.6</v>
      </c>
      <c r="E101" s="352">
        <v>-17437.899999999994</v>
      </c>
      <c r="F101" s="359">
        <v>84.1</v>
      </c>
      <c r="G101" s="363"/>
      <c r="H101" s="53"/>
      <c r="I101" s="270"/>
      <c r="J101" s="270"/>
      <c r="K101" s="270"/>
      <c r="L101" s="270"/>
      <c r="M101" s="270"/>
      <c r="N101" s="270"/>
      <c r="O101" s="270"/>
      <c r="P101" s="34"/>
    </row>
    <row r="102" spans="1:16" s="4" customFormat="1" ht="28.5" customHeight="1">
      <c r="A102" s="53"/>
      <c r="B102" s="269"/>
      <c r="C102" s="270"/>
      <c r="D102" s="270"/>
      <c r="E102" s="271"/>
      <c r="F102" s="272"/>
      <c r="G102" s="268"/>
      <c r="H102" s="268"/>
      <c r="I102" s="270"/>
      <c r="J102" s="270"/>
      <c r="K102" s="270"/>
      <c r="L102" s="270"/>
      <c r="M102" s="270"/>
      <c r="N102" s="270"/>
      <c r="O102" s="270"/>
      <c r="P102" s="270"/>
    </row>
    <row r="103" spans="1:16" s="4" customFormat="1" ht="28.5" customHeight="1">
      <c r="A103" s="53"/>
      <c r="B103" s="269"/>
      <c r="C103" s="270"/>
      <c r="D103" s="270"/>
      <c r="E103" s="271"/>
      <c r="F103" s="272"/>
      <c r="G103" s="268"/>
      <c r="H103" s="268"/>
      <c r="I103" s="270"/>
      <c r="J103" s="270"/>
      <c r="K103" s="270"/>
      <c r="L103" s="270"/>
      <c r="M103" s="270"/>
      <c r="N103" s="270"/>
      <c r="O103" s="270"/>
      <c r="P103" s="270"/>
    </row>
    <row r="104" spans="1:16" s="4" customFormat="1" ht="28.5" customHeight="1">
      <c r="A104" s="53"/>
      <c r="B104" s="269"/>
      <c r="C104" s="270"/>
      <c r="D104" s="270"/>
      <c r="E104" s="271"/>
      <c r="F104" s="272"/>
      <c r="G104" s="268"/>
      <c r="H104" s="268"/>
      <c r="I104" s="270"/>
      <c r="J104" s="270"/>
      <c r="K104" s="270"/>
      <c r="L104" s="270"/>
      <c r="M104" s="270"/>
      <c r="N104" s="270"/>
      <c r="O104" s="270"/>
      <c r="P104" s="270"/>
    </row>
    <row r="105" spans="1:16" s="4" customFormat="1" ht="28.5" customHeight="1">
      <c r="A105" s="53"/>
      <c r="B105" s="269"/>
      <c r="C105" s="270"/>
      <c r="D105" s="270"/>
      <c r="E105" s="271"/>
      <c r="F105" s="272"/>
      <c r="G105" s="268"/>
      <c r="H105" s="268"/>
      <c r="I105" s="270"/>
      <c r="J105" s="270"/>
      <c r="K105" s="270"/>
      <c r="L105" s="270"/>
      <c r="M105" s="270"/>
      <c r="N105" s="270"/>
      <c r="O105" s="270"/>
      <c r="P105" s="270"/>
    </row>
    <row r="106" spans="1:16" s="4" customFormat="1" ht="28.5" customHeight="1">
      <c r="A106" s="53"/>
      <c r="B106" s="269"/>
      <c r="C106" s="270"/>
      <c r="D106" s="270"/>
      <c r="E106" s="271"/>
      <c r="F106" s="272"/>
      <c r="G106" s="268"/>
      <c r="H106" s="268"/>
      <c r="I106" s="270"/>
      <c r="J106" s="270"/>
      <c r="K106" s="270"/>
      <c r="L106" s="270"/>
      <c r="M106" s="270"/>
      <c r="N106" s="270"/>
      <c r="O106" s="270"/>
      <c r="P106" s="270"/>
    </row>
    <row r="107" spans="1:16" s="4" customFormat="1" ht="28.5" customHeight="1">
      <c r="A107" s="53"/>
      <c r="B107" s="269"/>
      <c r="C107" s="270"/>
      <c r="D107" s="270"/>
      <c r="E107" s="271"/>
      <c r="F107" s="272"/>
      <c r="G107" s="268"/>
      <c r="H107" s="268"/>
      <c r="I107" s="270"/>
      <c r="J107" s="270"/>
      <c r="K107" s="270"/>
      <c r="L107" s="270"/>
      <c r="M107" s="270"/>
      <c r="N107" s="270"/>
      <c r="O107" s="270"/>
      <c r="P107" s="270"/>
    </row>
    <row r="108" spans="1:16" s="4" customFormat="1" ht="20.100000000000001" customHeight="1">
      <c r="A108" s="53"/>
      <c r="B108" s="62"/>
      <c r="C108" s="63"/>
      <c r="D108" s="64"/>
      <c r="E108" s="64"/>
      <c r="F108" s="64"/>
      <c r="G108" s="64"/>
      <c r="H108" s="64"/>
      <c r="I108" s="64"/>
      <c r="J108" s="64"/>
      <c r="K108" s="64"/>
    </row>
    <row r="109" spans="1:16" ht="33" customHeight="1">
      <c r="A109" s="332" t="s">
        <v>428</v>
      </c>
      <c r="B109" s="333"/>
      <c r="C109" s="334"/>
      <c r="D109" s="335"/>
      <c r="E109" s="369" t="s">
        <v>429</v>
      </c>
      <c r="F109" s="369"/>
      <c r="G109" s="369"/>
      <c r="H109" s="23"/>
      <c r="I109" s="263"/>
      <c r="J109" s="263"/>
      <c r="K109" s="263"/>
    </row>
    <row r="110" spans="1:16" s="1" customFormat="1" ht="20.100000000000001" customHeight="1">
      <c r="A110" s="310" t="s">
        <v>430</v>
      </c>
      <c r="B110" s="2"/>
      <c r="C110" s="310" t="s">
        <v>59</v>
      </c>
      <c r="D110" s="23"/>
      <c r="E110" s="384" t="s">
        <v>267</v>
      </c>
      <c r="F110" s="384"/>
      <c r="G110" s="384"/>
      <c r="H110" s="3"/>
      <c r="I110" s="3"/>
      <c r="J110" s="3"/>
      <c r="K110" s="3"/>
    </row>
    <row r="111" spans="1:16" ht="20.100000000000001" customHeight="1">
      <c r="A111" s="26"/>
      <c r="C111" s="27"/>
      <c r="D111" s="31"/>
      <c r="E111" s="27"/>
      <c r="F111" s="27"/>
      <c r="G111" s="27"/>
      <c r="H111" s="27"/>
      <c r="I111" s="27"/>
      <c r="J111" s="27"/>
      <c r="K111" s="27"/>
    </row>
    <row r="112" spans="1:16">
      <c r="A112" s="26"/>
      <c r="C112" s="27"/>
      <c r="D112" s="31"/>
      <c r="E112" s="27"/>
      <c r="F112" s="27"/>
      <c r="G112" s="27"/>
      <c r="H112" s="27"/>
      <c r="I112" s="27"/>
      <c r="J112" s="27"/>
      <c r="K112" s="27"/>
    </row>
    <row r="113" spans="1:11">
      <c r="A113" s="26"/>
      <c r="C113" s="27"/>
      <c r="D113" s="31"/>
      <c r="E113" s="27"/>
      <c r="F113" s="27"/>
      <c r="G113" s="27"/>
      <c r="H113" s="27"/>
      <c r="I113" s="27"/>
      <c r="J113" s="27"/>
      <c r="K113" s="27"/>
    </row>
    <row r="114" spans="1:11">
      <c r="A114" s="26"/>
      <c r="C114" s="27"/>
      <c r="D114" s="31"/>
      <c r="E114" s="27"/>
      <c r="F114" s="27"/>
      <c r="G114" s="27"/>
      <c r="H114" s="27"/>
      <c r="I114" s="27"/>
      <c r="J114" s="27"/>
      <c r="K114" s="27"/>
    </row>
    <row r="115" spans="1:11">
      <c r="A115" s="26"/>
      <c r="C115" s="27"/>
      <c r="D115" s="31"/>
      <c r="E115" s="27"/>
      <c r="F115" s="27"/>
      <c r="G115" s="27"/>
      <c r="H115" s="27"/>
      <c r="I115" s="27"/>
      <c r="J115" s="27"/>
      <c r="K115" s="27"/>
    </row>
    <row r="116" spans="1:11">
      <c r="A116" s="26"/>
      <c r="C116" s="27"/>
      <c r="D116" s="31"/>
      <c r="E116" s="27"/>
      <c r="F116" s="27"/>
      <c r="G116" s="27"/>
      <c r="H116" s="27"/>
      <c r="I116" s="27"/>
      <c r="J116" s="27"/>
      <c r="K116" s="27"/>
    </row>
    <row r="117" spans="1:11">
      <c r="A117" s="26"/>
      <c r="C117" s="27"/>
      <c r="D117" s="31"/>
      <c r="E117" s="27"/>
      <c r="F117" s="27"/>
      <c r="G117" s="27"/>
      <c r="H117" s="27"/>
      <c r="I117" s="27"/>
      <c r="J117" s="27"/>
      <c r="K117" s="27"/>
    </row>
    <row r="118" spans="1:11">
      <c r="A118" s="26"/>
      <c r="C118" s="27"/>
      <c r="D118" s="31"/>
      <c r="E118" s="27"/>
      <c r="F118" s="27"/>
      <c r="G118" s="27"/>
      <c r="H118" s="27"/>
      <c r="I118" s="27"/>
      <c r="J118" s="27"/>
      <c r="K118" s="27"/>
    </row>
    <row r="119" spans="1:11">
      <c r="A119" s="26"/>
      <c r="C119" s="27"/>
      <c r="D119" s="31"/>
      <c r="E119" s="27"/>
      <c r="F119" s="27"/>
      <c r="G119" s="27"/>
      <c r="H119" s="27"/>
      <c r="I119" s="27"/>
      <c r="J119" s="27"/>
      <c r="K119" s="27"/>
    </row>
    <row r="120" spans="1:11">
      <c r="A120" s="26"/>
      <c r="C120" s="27"/>
      <c r="D120" s="31"/>
      <c r="E120" s="27"/>
      <c r="F120" s="27"/>
      <c r="G120" s="27"/>
      <c r="H120" s="27"/>
      <c r="I120" s="27"/>
      <c r="J120" s="27"/>
      <c r="K120" s="27"/>
    </row>
    <row r="121" spans="1:11">
      <c r="A121" s="26"/>
      <c r="C121" s="27"/>
      <c r="D121" s="31"/>
      <c r="E121" s="27"/>
      <c r="F121" s="27"/>
      <c r="G121" s="27"/>
      <c r="H121" s="27"/>
      <c r="I121" s="27"/>
      <c r="J121" s="27"/>
      <c r="K121" s="27"/>
    </row>
    <row r="122" spans="1:11">
      <c r="A122" s="26"/>
      <c r="C122" s="27"/>
      <c r="D122" s="31"/>
      <c r="E122" s="27"/>
      <c r="F122" s="27"/>
      <c r="G122" s="27"/>
      <c r="H122" s="27"/>
      <c r="I122" s="27"/>
      <c r="J122" s="27"/>
      <c r="K122" s="27"/>
    </row>
    <row r="123" spans="1:11">
      <c r="A123" s="26"/>
      <c r="C123" s="27"/>
      <c r="D123" s="31"/>
      <c r="E123" s="27"/>
      <c r="F123" s="27"/>
      <c r="G123" s="27"/>
      <c r="H123" s="27"/>
      <c r="I123" s="27"/>
      <c r="J123" s="27"/>
      <c r="K123" s="27"/>
    </row>
    <row r="124" spans="1:11">
      <c r="A124" s="26"/>
      <c r="C124" s="27"/>
      <c r="D124" s="31"/>
      <c r="E124" s="27"/>
      <c r="F124" s="27"/>
      <c r="G124" s="27"/>
      <c r="H124" s="27"/>
      <c r="I124" s="27"/>
      <c r="J124" s="27"/>
      <c r="K124" s="27"/>
    </row>
    <row r="125" spans="1:11">
      <c r="A125" s="26"/>
      <c r="C125" s="27"/>
      <c r="D125" s="31"/>
      <c r="E125" s="27"/>
      <c r="F125" s="27"/>
      <c r="G125" s="27"/>
      <c r="H125" s="27"/>
      <c r="I125" s="27"/>
      <c r="J125" s="27"/>
      <c r="K125" s="27"/>
    </row>
    <row r="126" spans="1:11">
      <c r="A126" s="26"/>
      <c r="C126" s="27"/>
      <c r="D126" s="31"/>
      <c r="E126" s="27"/>
      <c r="F126" s="27"/>
      <c r="G126" s="27"/>
      <c r="H126" s="27"/>
      <c r="I126" s="27"/>
      <c r="J126" s="27"/>
      <c r="K126" s="27"/>
    </row>
    <row r="127" spans="1:11">
      <c r="A127" s="26"/>
      <c r="C127" s="27"/>
      <c r="D127" s="31"/>
      <c r="E127" s="27"/>
      <c r="F127" s="27"/>
      <c r="G127" s="27"/>
      <c r="H127" s="27"/>
      <c r="I127" s="27"/>
      <c r="J127" s="27"/>
      <c r="K127" s="27"/>
    </row>
    <row r="128" spans="1:11">
      <c r="A128" s="26"/>
      <c r="C128" s="27"/>
      <c r="D128" s="31"/>
      <c r="E128" s="27"/>
      <c r="F128" s="27"/>
      <c r="G128" s="27"/>
      <c r="H128" s="27"/>
      <c r="I128" s="27"/>
      <c r="J128" s="27"/>
      <c r="K128" s="27"/>
    </row>
    <row r="129" spans="1:11">
      <c r="A129" s="26"/>
      <c r="C129" s="27"/>
      <c r="D129" s="31"/>
      <c r="E129" s="27"/>
      <c r="F129" s="27"/>
      <c r="G129" s="27"/>
      <c r="H129" s="27"/>
      <c r="I129" s="27"/>
      <c r="J129" s="27"/>
      <c r="K129" s="27"/>
    </row>
    <row r="130" spans="1:11">
      <c r="A130" s="26"/>
      <c r="C130" s="27"/>
      <c r="D130" s="31"/>
      <c r="E130" s="27"/>
      <c r="F130" s="27"/>
      <c r="G130" s="27"/>
      <c r="H130" s="27"/>
      <c r="I130" s="27"/>
      <c r="J130" s="27"/>
      <c r="K130" s="27"/>
    </row>
    <row r="131" spans="1:11">
      <c r="A131" s="26"/>
      <c r="C131" s="27"/>
      <c r="D131" s="31"/>
      <c r="E131" s="27"/>
      <c r="F131" s="27"/>
      <c r="G131" s="27"/>
      <c r="H131" s="27"/>
      <c r="I131" s="27"/>
      <c r="J131" s="27"/>
      <c r="K131" s="27"/>
    </row>
    <row r="132" spans="1:11">
      <c r="A132" s="26"/>
      <c r="C132" s="27"/>
      <c r="D132" s="31"/>
      <c r="E132" s="27"/>
      <c r="F132" s="27"/>
      <c r="G132" s="27"/>
      <c r="H132" s="27"/>
      <c r="I132" s="27"/>
      <c r="J132" s="27"/>
      <c r="K132" s="27"/>
    </row>
    <row r="133" spans="1:11">
      <c r="A133" s="26"/>
      <c r="C133" s="27"/>
      <c r="D133" s="31"/>
      <c r="E133" s="27"/>
      <c r="F133" s="27"/>
      <c r="G133" s="27"/>
      <c r="H133" s="27"/>
      <c r="I133" s="27"/>
      <c r="J133" s="27"/>
      <c r="K133" s="27"/>
    </row>
    <row r="134" spans="1:11">
      <c r="A134" s="26"/>
      <c r="C134" s="27"/>
      <c r="D134" s="31"/>
      <c r="E134" s="27"/>
      <c r="F134" s="27"/>
      <c r="G134" s="27"/>
      <c r="H134" s="27"/>
      <c r="I134" s="27"/>
      <c r="J134" s="27"/>
      <c r="K134" s="27"/>
    </row>
    <row r="135" spans="1:11">
      <c r="A135" s="26"/>
      <c r="C135" s="27"/>
      <c r="D135" s="31"/>
      <c r="E135" s="27"/>
      <c r="F135" s="27"/>
      <c r="G135" s="27"/>
      <c r="H135" s="27"/>
      <c r="I135" s="27"/>
      <c r="J135" s="27"/>
      <c r="K135" s="27"/>
    </row>
    <row r="136" spans="1:11">
      <c r="A136" s="26"/>
      <c r="C136" s="27"/>
      <c r="D136" s="31"/>
      <c r="E136" s="27"/>
      <c r="F136" s="27"/>
      <c r="G136" s="27"/>
      <c r="H136" s="27"/>
      <c r="I136" s="27"/>
      <c r="J136" s="27"/>
      <c r="K136" s="27"/>
    </row>
    <row r="137" spans="1:11">
      <c r="A137" s="26"/>
      <c r="C137" s="27"/>
      <c r="D137" s="31"/>
      <c r="E137" s="27"/>
      <c r="F137" s="27"/>
      <c r="G137" s="27"/>
      <c r="H137" s="27"/>
      <c r="I137" s="27"/>
      <c r="J137" s="27"/>
      <c r="K137" s="27"/>
    </row>
    <row r="138" spans="1:11">
      <c r="A138" s="26"/>
      <c r="C138" s="27"/>
      <c r="D138" s="31"/>
      <c r="E138" s="27"/>
      <c r="F138" s="27"/>
      <c r="G138" s="27"/>
      <c r="H138" s="27"/>
      <c r="I138" s="27"/>
      <c r="J138" s="27"/>
      <c r="K138" s="27"/>
    </row>
    <row r="139" spans="1:11">
      <c r="A139" s="26"/>
      <c r="C139" s="27"/>
      <c r="D139" s="31"/>
      <c r="E139" s="27"/>
      <c r="F139" s="27"/>
      <c r="G139" s="27"/>
      <c r="H139" s="27"/>
      <c r="I139" s="27"/>
      <c r="J139" s="27"/>
      <c r="K139" s="27"/>
    </row>
    <row r="140" spans="1:11">
      <c r="A140" s="26"/>
      <c r="C140" s="27"/>
      <c r="D140" s="31"/>
      <c r="E140" s="27"/>
      <c r="F140" s="27"/>
      <c r="G140" s="27"/>
      <c r="H140" s="27"/>
      <c r="I140" s="27"/>
      <c r="J140" s="27"/>
      <c r="K140" s="27"/>
    </row>
    <row r="141" spans="1:11">
      <c r="A141" s="26"/>
      <c r="C141" s="27"/>
      <c r="D141" s="31"/>
      <c r="E141" s="27"/>
      <c r="F141" s="27"/>
      <c r="G141" s="27"/>
      <c r="H141" s="27"/>
      <c r="I141" s="27"/>
      <c r="J141" s="27"/>
      <c r="K141" s="27"/>
    </row>
    <row r="142" spans="1:11">
      <c r="A142" s="26"/>
      <c r="C142" s="27"/>
      <c r="D142" s="31"/>
      <c r="E142" s="27"/>
      <c r="F142" s="27"/>
      <c r="G142" s="27"/>
      <c r="H142" s="27"/>
      <c r="I142" s="27"/>
      <c r="J142" s="27"/>
      <c r="K142" s="27"/>
    </row>
    <row r="143" spans="1:11">
      <c r="A143" s="26"/>
      <c r="C143" s="27"/>
      <c r="D143" s="31"/>
      <c r="E143" s="27"/>
      <c r="F143" s="27"/>
      <c r="G143" s="27"/>
      <c r="H143" s="27"/>
      <c r="I143" s="27"/>
      <c r="J143" s="27"/>
      <c r="K143" s="27"/>
    </row>
    <row r="144" spans="1:11">
      <c r="A144" s="26"/>
      <c r="C144" s="27"/>
      <c r="D144" s="31"/>
      <c r="E144" s="27"/>
      <c r="F144" s="27"/>
      <c r="G144" s="27"/>
      <c r="H144" s="27"/>
      <c r="I144" s="27"/>
      <c r="J144" s="27"/>
      <c r="K144" s="27"/>
    </row>
    <row r="145" spans="1:11">
      <c r="A145" s="26"/>
      <c r="C145" s="27"/>
      <c r="D145" s="31"/>
      <c r="E145" s="27"/>
      <c r="F145" s="27"/>
      <c r="G145" s="27"/>
      <c r="H145" s="27"/>
      <c r="I145" s="27"/>
      <c r="J145" s="27"/>
      <c r="K145" s="27"/>
    </row>
    <row r="146" spans="1:11">
      <c r="A146" s="26"/>
      <c r="C146" s="27"/>
      <c r="D146" s="31"/>
      <c r="E146" s="27"/>
      <c r="F146" s="27"/>
      <c r="G146" s="27"/>
      <c r="H146" s="27"/>
      <c r="I146" s="27"/>
      <c r="J146" s="27"/>
      <c r="K146" s="27"/>
    </row>
    <row r="147" spans="1:11">
      <c r="A147" s="26"/>
      <c r="C147" s="27"/>
      <c r="D147" s="31"/>
      <c r="E147" s="27"/>
      <c r="F147" s="27"/>
      <c r="G147" s="27"/>
      <c r="H147" s="27"/>
      <c r="I147" s="27"/>
      <c r="J147" s="27"/>
      <c r="K147" s="27"/>
    </row>
    <row r="148" spans="1:11">
      <c r="A148" s="26"/>
      <c r="C148" s="27"/>
      <c r="D148" s="31"/>
      <c r="E148" s="27"/>
      <c r="F148" s="27"/>
      <c r="G148" s="27"/>
      <c r="H148" s="27"/>
      <c r="I148" s="27"/>
      <c r="J148" s="27"/>
      <c r="K148" s="27"/>
    </row>
    <row r="149" spans="1:11">
      <c r="A149" s="26"/>
      <c r="C149" s="27"/>
      <c r="D149" s="31"/>
      <c r="E149" s="27"/>
      <c r="F149" s="27"/>
      <c r="G149" s="27"/>
      <c r="H149" s="27"/>
      <c r="I149" s="27"/>
      <c r="J149" s="27"/>
      <c r="K149" s="27"/>
    </row>
    <row r="150" spans="1:11">
      <c r="A150" s="26"/>
      <c r="C150" s="27"/>
      <c r="D150" s="31"/>
      <c r="E150" s="27"/>
      <c r="F150" s="27"/>
      <c r="G150" s="27"/>
      <c r="H150" s="27"/>
      <c r="I150" s="27"/>
      <c r="J150" s="27"/>
      <c r="K150" s="27"/>
    </row>
    <row r="151" spans="1:11">
      <c r="A151" s="26"/>
      <c r="C151" s="27"/>
      <c r="D151" s="31"/>
      <c r="E151" s="27"/>
      <c r="F151" s="27"/>
      <c r="G151" s="27"/>
      <c r="H151" s="27"/>
      <c r="I151" s="27"/>
      <c r="J151" s="27"/>
      <c r="K151" s="27"/>
    </row>
    <row r="152" spans="1:11">
      <c r="A152" s="26"/>
      <c r="C152" s="27"/>
      <c r="D152" s="31"/>
      <c r="E152" s="27"/>
      <c r="F152" s="27"/>
      <c r="G152" s="27"/>
      <c r="H152" s="27"/>
      <c r="I152" s="27"/>
      <c r="J152" s="27"/>
      <c r="K152" s="27"/>
    </row>
    <row r="153" spans="1:11">
      <c r="A153" s="26"/>
      <c r="C153" s="27"/>
      <c r="D153" s="31"/>
      <c r="E153" s="27"/>
      <c r="F153" s="27"/>
      <c r="G153" s="27"/>
      <c r="H153" s="27"/>
      <c r="I153" s="27"/>
      <c r="J153" s="27"/>
      <c r="K153" s="27"/>
    </row>
    <row r="154" spans="1:11">
      <c r="A154" s="26"/>
      <c r="C154" s="27"/>
      <c r="D154" s="31"/>
      <c r="E154" s="27"/>
      <c r="F154" s="27"/>
      <c r="G154" s="27"/>
      <c r="H154" s="27"/>
      <c r="I154" s="27"/>
      <c r="J154" s="27"/>
      <c r="K154" s="27"/>
    </row>
    <row r="155" spans="1:11">
      <c r="A155" s="26"/>
      <c r="C155" s="27"/>
      <c r="D155" s="31"/>
      <c r="E155" s="27"/>
      <c r="F155" s="27"/>
      <c r="G155" s="27"/>
      <c r="H155" s="27"/>
      <c r="I155" s="27"/>
      <c r="J155" s="27"/>
      <c r="K155" s="27"/>
    </row>
    <row r="156" spans="1:11">
      <c r="A156" s="26"/>
      <c r="C156" s="27"/>
      <c r="D156" s="31"/>
      <c r="E156" s="27"/>
      <c r="F156" s="27"/>
      <c r="G156" s="27"/>
      <c r="H156" s="27"/>
      <c r="I156" s="27"/>
      <c r="J156" s="27"/>
      <c r="K156" s="27"/>
    </row>
    <row r="157" spans="1:11">
      <c r="A157" s="26"/>
      <c r="C157" s="27"/>
      <c r="D157" s="31"/>
      <c r="E157" s="27"/>
      <c r="F157" s="27"/>
      <c r="G157" s="27"/>
      <c r="H157" s="27"/>
      <c r="I157" s="27"/>
      <c r="J157" s="27"/>
      <c r="K157" s="27"/>
    </row>
    <row r="158" spans="1:11">
      <c r="A158" s="26"/>
      <c r="C158" s="27"/>
      <c r="D158" s="31"/>
      <c r="E158" s="27"/>
      <c r="F158" s="27"/>
      <c r="G158" s="27"/>
      <c r="H158" s="27"/>
      <c r="I158" s="27"/>
      <c r="J158" s="27"/>
      <c r="K158" s="27"/>
    </row>
    <row r="159" spans="1:11">
      <c r="A159" s="26"/>
      <c r="C159" s="27"/>
      <c r="D159" s="31"/>
      <c r="E159" s="27"/>
      <c r="F159" s="27"/>
      <c r="G159" s="27"/>
      <c r="H159" s="27"/>
      <c r="I159" s="27"/>
      <c r="J159" s="27"/>
      <c r="K159" s="27"/>
    </row>
    <row r="160" spans="1:11">
      <c r="A160" s="26"/>
      <c r="C160" s="27"/>
      <c r="D160" s="31"/>
      <c r="E160" s="27"/>
      <c r="F160" s="27"/>
      <c r="G160" s="27"/>
      <c r="H160" s="27"/>
      <c r="I160" s="27"/>
      <c r="J160" s="27"/>
      <c r="K160" s="27"/>
    </row>
    <row r="161" spans="1:11">
      <c r="A161" s="26"/>
      <c r="C161" s="27"/>
      <c r="D161" s="31"/>
      <c r="E161" s="27"/>
      <c r="F161" s="27"/>
      <c r="G161" s="27"/>
      <c r="H161" s="27"/>
      <c r="I161" s="27"/>
      <c r="J161" s="27"/>
      <c r="K161" s="27"/>
    </row>
    <row r="162" spans="1:11">
      <c r="A162" s="26"/>
      <c r="C162" s="27"/>
      <c r="D162" s="31"/>
      <c r="E162" s="27"/>
      <c r="F162" s="27"/>
      <c r="G162" s="27"/>
      <c r="H162" s="27"/>
      <c r="I162" s="27"/>
      <c r="J162" s="27"/>
      <c r="K162" s="27"/>
    </row>
    <row r="163" spans="1:11">
      <c r="A163" s="26"/>
      <c r="C163" s="27"/>
      <c r="D163" s="31"/>
      <c r="E163" s="27"/>
      <c r="F163" s="27"/>
      <c r="G163" s="27"/>
      <c r="H163" s="27"/>
      <c r="I163" s="27"/>
      <c r="J163" s="27"/>
      <c r="K163" s="27"/>
    </row>
    <row r="164" spans="1:11">
      <c r="A164" s="26"/>
      <c r="C164" s="27"/>
      <c r="D164" s="31"/>
      <c r="E164" s="27"/>
      <c r="F164" s="27"/>
      <c r="G164" s="27"/>
      <c r="H164" s="27"/>
      <c r="I164" s="27"/>
      <c r="J164" s="27"/>
      <c r="K164" s="27"/>
    </row>
    <row r="165" spans="1:11">
      <c r="A165" s="26"/>
      <c r="C165" s="27"/>
      <c r="D165" s="31"/>
      <c r="E165" s="27"/>
      <c r="F165" s="27"/>
      <c r="G165" s="27"/>
      <c r="H165" s="27"/>
      <c r="I165" s="27"/>
      <c r="J165" s="27"/>
      <c r="K165" s="27"/>
    </row>
    <row r="166" spans="1:11">
      <c r="A166" s="26"/>
      <c r="C166" s="27"/>
      <c r="D166" s="31"/>
      <c r="E166" s="27"/>
      <c r="F166" s="27"/>
      <c r="G166" s="27"/>
      <c r="H166" s="27"/>
      <c r="I166" s="27"/>
      <c r="J166" s="27"/>
      <c r="K166" s="27"/>
    </row>
    <row r="167" spans="1:11">
      <c r="A167" s="26"/>
      <c r="C167" s="27"/>
      <c r="D167" s="31"/>
      <c r="E167" s="27"/>
      <c r="F167" s="27"/>
      <c r="G167" s="27"/>
      <c r="H167" s="27"/>
      <c r="I167" s="27"/>
      <c r="J167" s="27"/>
      <c r="K167" s="27"/>
    </row>
    <row r="168" spans="1:11">
      <c r="A168" s="26"/>
      <c r="C168" s="27"/>
      <c r="D168" s="31"/>
      <c r="E168" s="27"/>
      <c r="F168" s="27"/>
      <c r="G168" s="27"/>
      <c r="H168" s="27"/>
      <c r="I168" s="27"/>
      <c r="J168" s="27"/>
      <c r="K168" s="27"/>
    </row>
    <row r="169" spans="1:11">
      <c r="A169" s="46"/>
    </row>
    <row r="170" spans="1:11">
      <c r="A170" s="46"/>
    </row>
    <row r="171" spans="1:11">
      <c r="A171" s="46"/>
    </row>
    <row r="172" spans="1:11">
      <c r="A172" s="46"/>
    </row>
    <row r="173" spans="1:11">
      <c r="A173" s="46"/>
    </row>
    <row r="174" spans="1:11">
      <c r="A174" s="46"/>
    </row>
    <row r="175" spans="1:11">
      <c r="A175" s="46"/>
    </row>
    <row r="176" spans="1:1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</sheetData>
  <mergeCells count="12">
    <mergeCell ref="E109:G109"/>
    <mergeCell ref="A3:G3"/>
    <mergeCell ref="E110:G110"/>
    <mergeCell ref="A8:G8"/>
    <mergeCell ref="A90:G90"/>
    <mergeCell ref="B5:B6"/>
    <mergeCell ref="A5:A6"/>
    <mergeCell ref="C5:G5"/>
    <mergeCell ref="A93:G93"/>
    <mergeCell ref="I8:L8"/>
    <mergeCell ref="O7:O8"/>
    <mergeCell ref="P7:P8"/>
  </mergeCells>
  <phoneticPr fontId="0" type="noConversion"/>
  <pageMargins left="0.78740157480314965" right="0.39370078740157483" top="0.27559055118110237" bottom="0.31496062992125984" header="0.19685039370078741" footer="0.11811023622047245"/>
  <pageSetup paperSize="9" scale="49" orientation="portrait" verticalDpi="300" r:id="rId1"/>
  <headerFooter alignWithMargins="0">
    <oddHeader xml:space="preserve">&amp;R&amp;"Times New Roman,обычный"&amp;14 
</oddHeader>
  </headerFooter>
  <rowBreaks count="1" manualBreakCount="1"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K192"/>
  <sheetViews>
    <sheetView view="pageBreakPreview" topLeftCell="A22" zoomScale="75" zoomScaleNormal="60" zoomScaleSheetLayoutView="75" zoomScalePageLayoutView="80" workbookViewId="0">
      <selection activeCell="E30" sqref="E30"/>
    </sheetView>
  </sheetViews>
  <sheetFormatPr defaultColWidth="77.85546875" defaultRowHeight="18.75" outlineLevelRow="1"/>
  <cols>
    <col min="1" max="1" width="76.28515625" style="41" customWidth="1"/>
    <col min="2" max="2" width="14.28515625" style="44" customWidth="1"/>
    <col min="3" max="3" width="15.7109375" style="41" customWidth="1"/>
    <col min="4" max="4" width="15.42578125" style="41" customWidth="1"/>
    <col min="5" max="5" width="17.42578125" style="41" customWidth="1"/>
    <col min="6" max="6" width="16.85546875" style="41" customWidth="1"/>
    <col min="7" max="7" width="21" style="41" customWidth="1"/>
    <col min="8" max="8" width="10" style="41" customWidth="1"/>
    <col min="9" max="9" width="9.5703125" style="41" customWidth="1"/>
    <col min="10" max="252" width="9.140625" style="41" customWidth="1"/>
    <col min="253" max="16384" width="77.85546875" style="41"/>
  </cols>
  <sheetData>
    <row r="1" spans="1:7" ht="28.5" customHeight="1">
      <c r="A1" s="43"/>
      <c r="B1" s="43"/>
      <c r="C1" s="43"/>
      <c r="D1" s="43"/>
      <c r="E1" s="43"/>
      <c r="F1" s="43"/>
      <c r="G1" s="227" t="s">
        <v>362</v>
      </c>
    </row>
    <row r="2" spans="1:7" ht="28.5" customHeight="1">
      <c r="A2" s="385" t="s">
        <v>113</v>
      </c>
      <c r="B2" s="385"/>
      <c r="C2" s="385"/>
      <c r="D2" s="385"/>
      <c r="E2" s="385"/>
      <c r="F2" s="385"/>
      <c r="G2" s="385"/>
    </row>
    <row r="3" spans="1:7" outlineLevel="1">
      <c r="A3" s="40"/>
      <c r="B3" s="49"/>
      <c r="C3" s="40"/>
      <c r="D3" s="40"/>
      <c r="E3" s="40"/>
      <c r="F3" s="40"/>
      <c r="G3" s="40"/>
    </row>
    <row r="4" spans="1:7" ht="38.25" customHeight="1">
      <c r="A4" s="365" t="s">
        <v>181</v>
      </c>
      <c r="B4" s="386" t="s">
        <v>7</v>
      </c>
      <c r="C4" s="377" t="s">
        <v>254</v>
      </c>
      <c r="D4" s="378"/>
      <c r="E4" s="378"/>
      <c r="F4" s="378"/>
      <c r="G4" s="379"/>
    </row>
    <row r="5" spans="1:7" ht="92.25" customHeight="1">
      <c r="A5" s="365"/>
      <c r="B5" s="386"/>
      <c r="C5" s="14" t="s">
        <v>255</v>
      </c>
      <c r="D5" s="14" t="s">
        <v>256</v>
      </c>
      <c r="E5" s="14" t="s">
        <v>257</v>
      </c>
      <c r="F5" s="14" t="s">
        <v>258</v>
      </c>
      <c r="G5" s="59" t="s">
        <v>259</v>
      </c>
    </row>
    <row r="6" spans="1:7" ht="18" customHeight="1">
      <c r="A6" s="47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</row>
    <row r="7" spans="1:7" ht="24.95" customHeight="1">
      <c r="A7" s="388" t="s">
        <v>109</v>
      </c>
      <c r="B7" s="388"/>
      <c r="C7" s="388"/>
      <c r="D7" s="388"/>
      <c r="E7" s="388"/>
      <c r="F7" s="388"/>
      <c r="G7" s="388"/>
    </row>
    <row r="8" spans="1:7" ht="42.75" customHeight="1">
      <c r="A8" s="42" t="s">
        <v>44</v>
      </c>
      <c r="B8" s="6">
        <v>2000</v>
      </c>
      <c r="C8" s="214">
        <v>-7433</v>
      </c>
      <c r="D8" s="214">
        <v>-7433</v>
      </c>
      <c r="E8" s="300">
        <v>0</v>
      </c>
      <c r="F8" s="300">
        <v>100</v>
      </c>
      <c r="G8" s="89"/>
    </row>
    <row r="9" spans="1:7" ht="20.100000000000001" customHeight="1">
      <c r="A9" s="42" t="s">
        <v>243</v>
      </c>
      <c r="B9" s="6">
        <v>2010</v>
      </c>
      <c r="C9" s="215"/>
      <c r="D9" s="287"/>
      <c r="E9" s="300"/>
      <c r="F9" s="300"/>
      <c r="G9" s="88"/>
    </row>
    <row r="10" spans="1:7" ht="20.100000000000001" customHeight="1">
      <c r="A10" s="7" t="s">
        <v>144</v>
      </c>
      <c r="B10" s="6">
        <v>2020</v>
      </c>
      <c r="C10" s="215"/>
      <c r="D10" s="287"/>
      <c r="E10" s="300"/>
      <c r="F10" s="300"/>
      <c r="G10" s="88"/>
    </row>
    <row r="11" spans="1:7" s="43" customFormat="1" ht="20.100000000000001" customHeight="1">
      <c r="A11" s="42" t="s">
        <v>55</v>
      </c>
      <c r="B11" s="6">
        <v>2030</v>
      </c>
      <c r="C11" s="215"/>
      <c r="D11" s="288"/>
      <c r="E11" s="300"/>
      <c r="F11" s="300"/>
      <c r="G11" s="79"/>
    </row>
    <row r="12" spans="1:7" ht="20.100000000000001" customHeight="1">
      <c r="A12" s="42" t="s">
        <v>99</v>
      </c>
      <c r="B12" s="6">
        <v>2031</v>
      </c>
      <c r="C12" s="215"/>
      <c r="D12" s="288"/>
      <c r="E12" s="300"/>
      <c r="F12" s="300"/>
      <c r="G12" s="79"/>
    </row>
    <row r="13" spans="1:7" ht="20.100000000000001" customHeight="1">
      <c r="A13" s="42" t="s">
        <v>11</v>
      </c>
      <c r="B13" s="6">
        <v>2040</v>
      </c>
      <c r="C13" s="215"/>
      <c r="D13" s="288"/>
      <c r="E13" s="300"/>
      <c r="F13" s="300"/>
      <c r="G13" s="79"/>
    </row>
    <row r="14" spans="1:7" ht="20.100000000000001" customHeight="1">
      <c r="A14" s="42" t="s">
        <v>88</v>
      </c>
      <c r="B14" s="6">
        <v>2050</v>
      </c>
      <c r="C14" s="215"/>
      <c r="D14" s="288"/>
      <c r="E14" s="300"/>
      <c r="F14" s="300"/>
      <c r="G14" s="79"/>
    </row>
    <row r="15" spans="1:7" ht="20.100000000000001" customHeight="1">
      <c r="A15" s="42" t="s">
        <v>89</v>
      </c>
      <c r="B15" s="6">
        <v>2060</v>
      </c>
      <c r="C15" s="215"/>
      <c r="D15" s="288"/>
      <c r="E15" s="300"/>
      <c r="F15" s="300"/>
      <c r="G15" s="79"/>
    </row>
    <row r="16" spans="1:7" ht="42.75" customHeight="1">
      <c r="A16" s="42" t="s">
        <v>45</v>
      </c>
      <c r="B16" s="6">
        <v>2070</v>
      </c>
      <c r="C16" s="216">
        <v>-7432.9</v>
      </c>
      <c r="D16" s="216">
        <v>-9476.7999999999993</v>
      </c>
      <c r="E16" s="300">
        <v>-2043.9</v>
      </c>
      <c r="F16" s="300">
        <v>127.5</v>
      </c>
      <c r="G16" s="79"/>
    </row>
    <row r="17" spans="1:7" ht="20.100000000000001" customHeight="1">
      <c r="A17" s="388" t="s">
        <v>110</v>
      </c>
      <c r="B17" s="388"/>
      <c r="C17" s="388"/>
      <c r="D17" s="388"/>
      <c r="E17" s="388"/>
      <c r="F17" s="388"/>
      <c r="G17" s="388"/>
    </row>
    <row r="18" spans="1:7" ht="20.100000000000001" customHeight="1">
      <c r="A18" s="42" t="s">
        <v>243</v>
      </c>
      <c r="B18" s="6">
        <v>2100</v>
      </c>
      <c r="C18" s="215"/>
      <c r="D18" s="287"/>
      <c r="E18" s="286">
        <v>0</v>
      </c>
      <c r="F18" s="286"/>
      <c r="G18" s="88"/>
    </row>
    <row r="19" spans="1:7" s="43" customFormat="1" ht="20.100000000000001" customHeight="1">
      <c r="A19" s="42" t="s">
        <v>112</v>
      </c>
      <c r="B19" s="48">
        <v>2110</v>
      </c>
      <c r="C19" s="215"/>
      <c r="D19" s="288"/>
      <c r="E19" s="286">
        <v>0</v>
      </c>
      <c r="F19" s="286"/>
      <c r="G19" s="79"/>
    </row>
    <row r="20" spans="1:7" ht="39.75" customHeight="1">
      <c r="A20" s="42" t="s">
        <v>212</v>
      </c>
      <c r="B20" s="48">
        <v>2120</v>
      </c>
      <c r="C20" s="216">
        <v>887.4</v>
      </c>
      <c r="D20" s="216">
        <v>930</v>
      </c>
      <c r="E20" s="300">
        <v>42.600000000000023</v>
      </c>
      <c r="F20" s="300">
        <v>104.8</v>
      </c>
      <c r="G20" s="88"/>
    </row>
    <row r="21" spans="1:7" ht="42.75" customHeight="1">
      <c r="A21" s="42" t="s">
        <v>213</v>
      </c>
      <c r="B21" s="48">
        <v>2130</v>
      </c>
      <c r="C21" s="215"/>
      <c r="D21" s="301"/>
      <c r="E21" s="286">
        <v>0</v>
      </c>
      <c r="F21" s="300"/>
      <c r="G21" s="88"/>
    </row>
    <row r="22" spans="1:7" s="45" customFormat="1" ht="42.75" customHeight="1">
      <c r="A22" s="54" t="s">
        <v>176</v>
      </c>
      <c r="B22" s="78">
        <v>2140</v>
      </c>
      <c r="C22" s="214">
        <v>4680.7</v>
      </c>
      <c r="D22" s="214">
        <v>3882.8</v>
      </c>
      <c r="E22" s="300">
        <v>-797.9</v>
      </c>
      <c r="F22" s="300">
        <v>83</v>
      </c>
      <c r="G22" s="89"/>
    </row>
    <row r="23" spans="1:7" ht="20.100000000000001" customHeight="1">
      <c r="A23" s="42" t="s">
        <v>65</v>
      </c>
      <c r="B23" s="48">
        <v>2141</v>
      </c>
      <c r="C23" s="215"/>
      <c r="D23" s="301"/>
      <c r="E23" s="286">
        <v>0</v>
      </c>
      <c r="F23" s="300"/>
      <c r="G23" s="88"/>
    </row>
    <row r="24" spans="1:7" ht="20.100000000000001" customHeight="1">
      <c r="A24" s="42" t="s">
        <v>82</v>
      </c>
      <c r="B24" s="48">
        <v>2142</v>
      </c>
      <c r="C24" s="215"/>
      <c r="D24" s="301"/>
      <c r="E24" s="286">
        <v>0</v>
      </c>
      <c r="F24" s="300"/>
      <c r="G24" s="88"/>
    </row>
    <row r="25" spans="1:7" ht="20.100000000000001" customHeight="1">
      <c r="A25" s="42" t="s">
        <v>75</v>
      </c>
      <c r="B25" s="48">
        <v>2143</v>
      </c>
      <c r="C25" s="215"/>
      <c r="D25" s="301"/>
      <c r="E25" s="286">
        <v>0</v>
      </c>
      <c r="F25" s="300"/>
      <c r="G25" s="88"/>
    </row>
    <row r="26" spans="1:7" ht="20.100000000000001" customHeight="1">
      <c r="A26" s="42" t="s">
        <v>63</v>
      </c>
      <c r="B26" s="48">
        <v>2144</v>
      </c>
      <c r="C26" s="216">
        <v>4250.7</v>
      </c>
      <c r="D26" s="216">
        <v>3530.3</v>
      </c>
      <c r="E26" s="300">
        <v>-720.4</v>
      </c>
      <c r="F26" s="300">
        <v>83.1</v>
      </c>
      <c r="G26" s="88"/>
    </row>
    <row r="27" spans="1:7" s="43" customFormat="1" ht="20.100000000000001" customHeight="1">
      <c r="A27" s="42" t="s">
        <v>126</v>
      </c>
      <c r="B27" s="48">
        <v>2145</v>
      </c>
      <c r="C27" s="215"/>
      <c r="D27" s="215"/>
      <c r="E27" s="286">
        <v>0</v>
      </c>
      <c r="F27" s="300"/>
      <c r="G27" s="79"/>
    </row>
    <row r="28" spans="1:7" ht="57" customHeight="1">
      <c r="A28" s="42" t="s">
        <v>178</v>
      </c>
      <c r="B28" s="48" t="s">
        <v>166</v>
      </c>
      <c r="C28" s="215"/>
      <c r="D28" s="301"/>
      <c r="E28" s="286">
        <v>0</v>
      </c>
      <c r="F28" s="300"/>
      <c r="G28" s="88"/>
    </row>
    <row r="29" spans="1:7" ht="21.75" customHeight="1">
      <c r="A29" s="42" t="s">
        <v>12</v>
      </c>
      <c r="B29" s="48" t="s">
        <v>167</v>
      </c>
      <c r="C29" s="215"/>
      <c r="D29" s="301"/>
      <c r="E29" s="286">
        <v>0</v>
      </c>
      <c r="F29" s="300"/>
      <c r="G29" s="88"/>
    </row>
    <row r="30" spans="1:7" s="43" customFormat="1" ht="24" customHeight="1">
      <c r="A30" s="42" t="s">
        <v>317</v>
      </c>
      <c r="B30" s="48">
        <v>2146</v>
      </c>
      <c r="C30" s="216">
        <v>75</v>
      </c>
      <c r="D30" s="216">
        <v>58.2</v>
      </c>
      <c r="E30" s="300">
        <v>-16.799999999999997</v>
      </c>
      <c r="F30" s="300">
        <v>77.600000000000009</v>
      </c>
      <c r="G30" s="79"/>
    </row>
    <row r="31" spans="1:7" ht="30" customHeight="1">
      <c r="A31" s="42" t="s">
        <v>319</v>
      </c>
      <c r="B31" s="48">
        <v>2147</v>
      </c>
      <c r="C31" s="216">
        <v>355</v>
      </c>
      <c r="D31" s="216">
        <v>294.3</v>
      </c>
      <c r="E31" s="300">
        <v>-60.7</v>
      </c>
      <c r="F31" s="300">
        <v>82.9</v>
      </c>
      <c r="G31" s="79"/>
    </row>
    <row r="32" spans="1:7" ht="20.25" customHeight="1">
      <c r="A32" s="176" t="s">
        <v>318</v>
      </c>
      <c r="B32" s="48" t="s">
        <v>321</v>
      </c>
      <c r="C32" s="216">
        <v>0.8</v>
      </c>
      <c r="D32" s="216">
        <v>0.1</v>
      </c>
      <c r="E32" s="300">
        <v>-0.70000000000000007</v>
      </c>
      <c r="F32" s="300">
        <v>12.5</v>
      </c>
      <c r="G32" s="79"/>
    </row>
    <row r="33" spans="1:37" ht="26.25" customHeight="1">
      <c r="A33" s="176" t="s">
        <v>320</v>
      </c>
      <c r="B33" s="48" t="s">
        <v>322</v>
      </c>
      <c r="C33" s="216">
        <v>354.2</v>
      </c>
      <c r="D33" s="216">
        <v>294.2</v>
      </c>
      <c r="E33" s="300">
        <v>-60</v>
      </c>
      <c r="F33" s="300">
        <v>83.1</v>
      </c>
      <c r="G33" s="79"/>
    </row>
    <row r="34" spans="1:37" s="43" customFormat="1" ht="38.25" customHeight="1">
      <c r="A34" s="42" t="s">
        <v>64</v>
      </c>
      <c r="B34" s="48">
        <v>2150</v>
      </c>
      <c r="C34" s="216">
        <v>5195.3</v>
      </c>
      <c r="D34" s="216">
        <v>3952.5</v>
      </c>
      <c r="E34" s="300">
        <v>-1242.8000000000002</v>
      </c>
      <c r="F34" s="300">
        <v>76.099999999999994</v>
      </c>
      <c r="G34" s="79"/>
    </row>
    <row r="35" spans="1:37" s="129" customFormat="1" ht="30.75" customHeight="1">
      <c r="A35" s="54" t="s">
        <v>183</v>
      </c>
      <c r="B35" s="78">
        <v>2200</v>
      </c>
      <c r="C35" s="217">
        <v>10763.4</v>
      </c>
      <c r="D35" s="217">
        <v>8765.2999999999993</v>
      </c>
      <c r="E35" s="300">
        <v>-1998.1</v>
      </c>
      <c r="F35" s="300">
        <v>81.400000000000006</v>
      </c>
      <c r="G35" s="89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s="129" customFormat="1" ht="30.75" customHeight="1">
      <c r="A36" s="273"/>
      <c r="B36" s="40"/>
      <c r="C36" s="274"/>
      <c r="D36" s="274"/>
      <c r="E36" s="65"/>
      <c r="F36" s="65"/>
      <c r="G36" s="275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s="129" customFormat="1" ht="30.75" customHeight="1">
      <c r="A37" s="273"/>
      <c r="B37" s="40"/>
      <c r="C37" s="274"/>
      <c r="D37" s="274"/>
      <c r="E37" s="65"/>
      <c r="F37" s="65"/>
      <c r="G37" s="275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s="43" customFormat="1" ht="20.100000000000001" customHeight="1">
      <c r="A38" s="273"/>
      <c r="B38" s="44"/>
      <c r="C38" s="65"/>
      <c r="D38" s="66"/>
      <c r="E38" s="66"/>
      <c r="F38" s="66"/>
      <c r="G38" s="66"/>
    </row>
    <row r="39" spans="1:37" s="43" customFormat="1" ht="20.100000000000001" customHeight="1">
      <c r="A39" s="67"/>
      <c r="B39" s="44"/>
      <c r="C39" s="65"/>
      <c r="D39" s="66"/>
      <c r="E39" s="66"/>
      <c r="F39" s="66"/>
      <c r="G39" s="66"/>
    </row>
    <row r="40" spans="1:37" s="2" customFormat="1" ht="20.100000000000001" customHeight="1">
      <c r="A40" s="332" t="s">
        <v>428</v>
      </c>
      <c r="B40" s="333"/>
      <c r="C40" s="334"/>
      <c r="D40" s="335"/>
      <c r="E40" s="369" t="s">
        <v>429</v>
      </c>
      <c r="F40" s="369"/>
      <c r="G40" s="369"/>
    </row>
    <row r="41" spans="1:37" s="1" customFormat="1" ht="20.100000000000001" customHeight="1">
      <c r="A41" s="310" t="s">
        <v>430</v>
      </c>
      <c r="B41" s="2"/>
      <c r="C41" s="310" t="s">
        <v>59</v>
      </c>
      <c r="D41" s="3"/>
      <c r="E41" s="387" t="s">
        <v>267</v>
      </c>
      <c r="F41" s="387"/>
      <c r="G41" s="387"/>
    </row>
    <row r="42" spans="1:37" s="44" customFormat="1">
      <c r="C42" s="41"/>
      <c r="D42" s="41"/>
      <c r="E42" s="41"/>
      <c r="F42" s="41"/>
      <c r="G42" s="41"/>
      <c r="H42" s="41"/>
      <c r="I42" s="41"/>
    </row>
    <row r="43" spans="1:37" s="44" customFormat="1">
      <c r="A43" s="57"/>
      <c r="C43" s="41"/>
      <c r="D43" s="41"/>
      <c r="E43" s="41"/>
      <c r="F43" s="41"/>
      <c r="G43" s="41"/>
      <c r="H43" s="41"/>
      <c r="I43" s="41"/>
    </row>
    <row r="44" spans="1:37" s="44" customFormat="1">
      <c r="A44" s="57"/>
      <c r="C44" s="41"/>
      <c r="D44" s="41"/>
      <c r="E44" s="41"/>
      <c r="F44" s="41"/>
      <c r="G44" s="41"/>
      <c r="H44" s="41"/>
      <c r="I44" s="41"/>
    </row>
    <row r="45" spans="1:37" s="44" customFormat="1">
      <c r="A45" s="57"/>
      <c r="C45" s="41"/>
      <c r="D45" s="41"/>
      <c r="E45" s="41"/>
      <c r="F45" s="41"/>
      <c r="G45" s="41"/>
      <c r="H45" s="41"/>
      <c r="I45" s="41"/>
    </row>
    <row r="46" spans="1:37" s="44" customFormat="1">
      <c r="A46" s="57"/>
      <c r="C46" s="41"/>
      <c r="D46" s="41"/>
      <c r="E46" s="41"/>
      <c r="F46" s="41"/>
      <c r="G46" s="41"/>
      <c r="H46" s="41"/>
      <c r="I46" s="41"/>
    </row>
    <row r="47" spans="1:37" s="44" customFormat="1">
      <c r="A47" s="57"/>
      <c r="C47" s="41"/>
      <c r="D47" s="41"/>
      <c r="E47" s="41"/>
      <c r="F47" s="41"/>
      <c r="G47" s="41"/>
      <c r="H47" s="41"/>
      <c r="I47" s="41"/>
    </row>
    <row r="48" spans="1:37" s="44" customFormat="1">
      <c r="A48" s="57"/>
      <c r="C48" s="41"/>
      <c r="D48" s="41"/>
      <c r="E48" s="41"/>
      <c r="F48" s="41"/>
      <c r="G48" s="41"/>
      <c r="H48" s="41"/>
      <c r="I48" s="41"/>
    </row>
    <row r="49" spans="1:9" s="44" customFormat="1">
      <c r="A49" s="57"/>
      <c r="C49" s="41"/>
      <c r="D49" s="41"/>
      <c r="E49" s="41"/>
      <c r="F49" s="41"/>
      <c r="G49" s="41"/>
      <c r="H49" s="41"/>
      <c r="I49" s="41"/>
    </row>
    <row r="50" spans="1:9" s="44" customFormat="1">
      <c r="A50" s="57"/>
      <c r="C50" s="41"/>
      <c r="D50" s="41"/>
      <c r="E50" s="41"/>
      <c r="F50" s="41"/>
      <c r="G50" s="41"/>
      <c r="H50" s="41"/>
      <c r="I50" s="41"/>
    </row>
    <row r="51" spans="1:9" s="44" customFormat="1">
      <c r="A51" s="57"/>
      <c r="C51" s="41"/>
      <c r="D51" s="41"/>
      <c r="E51" s="41"/>
      <c r="F51" s="41"/>
      <c r="G51" s="41"/>
      <c r="H51" s="41"/>
      <c r="I51" s="41"/>
    </row>
    <row r="52" spans="1:9" s="44" customFormat="1">
      <c r="A52" s="57"/>
      <c r="C52" s="41"/>
      <c r="D52" s="41"/>
      <c r="E52" s="41"/>
      <c r="F52" s="41"/>
      <c r="G52" s="41"/>
      <c r="H52" s="41"/>
      <c r="I52" s="41"/>
    </row>
    <row r="53" spans="1:9" s="44" customFormat="1">
      <c r="A53" s="57"/>
      <c r="C53" s="41"/>
      <c r="D53" s="41"/>
      <c r="E53" s="41"/>
      <c r="F53" s="41"/>
      <c r="G53" s="41"/>
      <c r="H53" s="41"/>
      <c r="I53" s="41"/>
    </row>
    <row r="54" spans="1:9" s="44" customFormat="1">
      <c r="A54" s="57"/>
      <c r="C54" s="41"/>
      <c r="D54" s="41"/>
      <c r="E54" s="41"/>
      <c r="F54" s="41"/>
      <c r="G54" s="41"/>
      <c r="H54" s="41"/>
      <c r="I54" s="41"/>
    </row>
    <row r="55" spans="1:9" s="44" customFormat="1">
      <c r="A55" s="57"/>
      <c r="C55" s="41"/>
      <c r="D55" s="41"/>
      <c r="E55" s="41"/>
      <c r="F55" s="41"/>
      <c r="G55" s="41"/>
      <c r="H55" s="41"/>
      <c r="I55" s="41"/>
    </row>
    <row r="56" spans="1:9" s="44" customFormat="1">
      <c r="A56" s="57"/>
      <c r="C56" s="41"/>
      <c r="D56" s="41"/>
      <c r="E56" s="41"/>
      <c r="F56" s="41"/>
      <c r="G56" s="41"/>
      <c r="H56" s="41"/>
      <c r="I56" s="41"/>
    </row>
    <row r="57" spans="1:9" s="44" customFormat="1">
      <c r="A57" s="57"/>
      <c r="C57" s="41"/>
      <c r="D57" s="41"/>
      <c r="E57" s="41"/>
      <c r="F57" s="41"/>
      <c r="G57" s="41"/>
      <c r="H57" s="41"/>
      <c r="I57" s="41"/>
    </row>
    <row r="58" spans="1:9" s="44" customFormat="1">
      <c r="A58" s="57"/>
      <c r="C58" s="41"/>
      <c r="D58" s="41"/>
      <c r="E58" s="41"/>
      <c r="F58" s="41"/>
      <c r="G58" s="41"/>
      <c r="H58" s="41"/>
      <c r="I58" s="41"/>
    </row>
    <row r="59" spans="1:9" s="44" customFormat="1">
      <c r="A59" s="57"/>
      <c r="C59" s="41"/>
      <c r="D59" s="41"/>
      <c r="E59" s="41"/>
      <c r="F59" s="41"/>
      <c r="G59" s="41"/>
      <c r="H59" s="41"/>
      <c r="I59" s="41"/>
    </row>
    <row r="60" spans="1:9" s="44" customFormat="1">
      <c r="A60" s="57"/>
      <c r="C60" s="41"/>
      <c r="D60" s="41"/>
      <c r="E60" s="41"/>
      <c r="F60" s="41"/>
      <c r="G60" s="41"/>
      <c r="H60" s="41"/>
      <c r="I60" s="41"/>
    </row>
    <row r="61" spans="1:9" s="44" customFormat="1">
      <c r="A61" s="57"/>
      <c r="C61" s="41"/>
      <c r="D61" s="41"/>
      <c r="E61" s="41"/>
      <c r="F61" s="41"/>
      <c r="G61" s="41"/>
      <c r="H61" s="41"/>
      <c r="I61" s="41"/>
    </row>
    <row r="62" spans="1:9" s="44" customFormat="1">
      <c r="A62" s="57"/>
      <c r="C62" s="41"/>
      <c r="D62" s="41"/>
      <c r="E62" s="41"/>
      <c r="F62" s="41"/>
      <c r="G62" s="41"/>
      <c r="H62" s="41"/>
      <c r="I62" s="41"/>
    </row>
    <row r="63" spans="1:9" s="44" customFormat="1">
      <c r="A63" s="57"/>
      <c r="C63" s="41"/>
      <c r="D63" s="41"/>
      <c r="E63" s="41"/>
      <c r="F63" s="41"/>
      <c r="G63" s="41"/>
      <c r="H63" s="41"/>
      <c r="I63" s="41"/>
    </row>
    <row r="64" spans="1:9" s="44" customFormat="1">
      <c r="A64" s="57"/>
      <c r="C64" s="41"/>
      <c r="D64" s="41"/>
      <c r="E64" s="41"/>
      <c r="F64" s="41"/>
      <c r="G64" s="41"/>
      <c r="H64" s="41"/>
      <c r="I64" s="41"/>
    </row>
    <row r="65" spans="1:9" s="44" customFormat="1">
      <c r="A65" s="57"/>
      <c r="C65" s="41"/>
      <c r="D65" s="41"/>
      <c r="E65" s="41"/>
      <c r="F65" s="41"/>
      <c r="G65" s="41"/>
      <c r="H65" s="41"/>
      <c r="I65" s="41"/>
    </row>
    <row r="66" spans="1:9" s="44" customFormat="1">
      <c r="A66" s="57"/>
      <c r="C66" s="41"/>
      <c r="D66" s="41"/>
      <c r="E66" s="41"/>
      <c r="F66" s="41"/>
      <c r="G66" s="41"/>
      <c r="H66" s="41"/>
      <c r="I66" s="41"/>
    </row>
    <row r="67" spans="1:9" s="44" customFormat="1">
      <c r="A67" s="57"/>
      <c r="C67" s="41"/>
      <c r="D67" s="41"/>
      <c r="E67" s="41"/>
      <c r="F67" s="41"/>
      <c r="G67" s="41"/>
      <c r="H67" s="41"/>
      <c r="I67" s="41"/>
    </row>
    <row r="68" spans="1:9" s="44" customFormat="1">
      <c r="A68" s="57"/>
      <c r="C68" s="41"/>
      <c r="D68" s="41"/>
      <c r="E68" s="41"/>
      <c r="F68" s="41"/>
      <c r="G68" s="41"/>
      <c r="H68" s="41"/>
      <c r="I68" s="41"/>
    </row>
    <row r="69" spans="1:9" s="44" customFormat="1">
      <c r="A69" s="57"/>
      <c r="C69" s="41"/>
      <c r="D69" s="41"/>
      <c r="E69" s="41"/>
      <c r="F69" s="41"/>
      <c r="G69" s="41"/>
      <c r="H69" s="41"/>
      <c r="I69" s="41"/>
    </row>
    <row r="70" spans="1:9" s="44" customFormat="1">
      <c r="A70" s="57"/>
      <c r="C70" s="41"/>
      <c r="D70" s="41"/>
      <c r="E70" s="41"/>
      <c r="F70" s="41"/>
      <c r="G70" s="41"/>
      <c r="H70" s="41"/>
      <c r="I70" s="41"/>
    </row>
    <row r="71" spans="1:9" s="44" customFormat="1">
      <c r="A71" s="57"/>
      <c r="C71" s="41"/>
      <c r="D71" s="41"/>
      <c r="E71" s="41"/>
      <c r="F71" s="41"/>
      <c r="G71" s="41"/>
      <c r="H71" s="41"/>
      <c r="I71" s="41"/>
    </row>
    <row r="72" spans="1:9" s="44" customFormat="1">
      <c r="A72" s="57"/>
      <c r="C72" s="41"/>
      <c r="D72" s="41"/>
      <c r="E72" s="41"/>
      <c r="F72" s="41"/>
      <c r="G72" s="41"/>
      <c r="H72" s="41"/>
      <c r="I72" s="41"/>
    </row>
    <row r="73" spans="1:9" s="44" customFormat="1">
      <c r="A73" s="57"/>
      <c r="C73" s="41"/>
      <c r="D73" s="41"/>
      <c r="E73" s="41"/>
      <c r="F73" s="41"/>
      <c r="G73" s="41"/>
      <c r="H73" s="41"/>
      <c r="I73" s="41"/>
    </row>
    <row r="74" spans="1:9" s="44" customFormat="1">
      <c r="A74" s="57"/>
      <c r="C74" s="41"/>
      <c r="D74" s="41"/>
      <c r="E74" s="41"/>
      <c r="F74" s="41"/>
      <c r="G74" s="41"/>
      <c r="H74" s="41"/>
      <c r="I74" s="41"/>
    </row>
    <row r="75" spans="1:9" s="44" customFormat="1">
      <c r="A75" s="57"/>
      <c r="C75" s="41"/>
      <c r="D75" s="41"/>
      <c r="E75" s="41"/>
      <c r="F75" s="41"/>
      <c r="G75" s="41"/>
      <c r="H75" s="41"/>
      <c r="I75" s="41"/>
    </row>
    <row r="76" spans="1:9" s="44" customFormat="1">
      <c r="A76" s="57"/>
      <c r="C76" s="41"/>
      <c r="D76" s="41"/>
      <c r="E76" s="41"/>
      <c r="F76" s="41"/>
      <c r="G76" s="41"/>
      <c r="H76" s="41"/>
      <c r="I76" s="41"/>
    </row>
    <row r="77" spans="1:9" s="44" customFormat="1">
      <c r="A77" s="57"/>
      <c r="C77" s="41"/>
      <c r="D77" s="41"/>
      <c r="E77" s="41"/>
      <c r="F77" s="41"/>
      <c r="G77" s="41"/>
      <c r="H77" s="41"/>
      <c r="I77" s="41"/>
    </row>
    <row r="78" spans="1:9" s="44" customFormat="1">
      <c r="A78" s="57"/>
      <c r="C78" s="41"/>
      <c r="D78" s="41"/>
      <c r="E78" s="41"/>
      <c r="F78" s="41"/>
      <c r="G78" s="41"/>
      <c r="H78" s="41"/>
      <c r="I78" s="41"/>
    </row>
    <row r="79" spans="1:9" s="44" customFormat="1">
      <c r="A79" s="57"/>
      <c r="C79" s="41"/>
      <c r="D79" s="41"/>
      <c r="E79" s="41"/>
      <c r="F79" s="41"/>
      <c r="G79" s="41"/>
      <c r="H79" s="41"/>
      <c r="I79" s="41"/>
    </row>
    <row r="80" spans="1:9" s="44" customFormat="1">
      <c r="A80" s="57"/>
      <c r="C80" s="41"/>
      <c r="D80" s="41"/>
      <c r="E80" s="41"/>
      <c r="F80" s="41"/>
      <c r="G80" s="41"/>
      <c r="H80" s="41"/>
      <c r="I80" s="41"/>
    </row>
    <row r="81" spans="1:9" s="44" customFormat="1">
      <c r="A81" s="57"/>
      <c r="C81" s="41"/>
      <c r="D81" s="41"/>
      <c r="E81" s="41"/>
      <c r="F81" s="41"/>
      <c r="G81" s="41"/>
      <c r="H81" s="41"/>
      <c r="I81" s="41"/>
    </row>
    <row r="82" spans="1:9" s="44" customFormat="1">
      <c r="A82" s="57"/>
      <c r="C82" s="41"/>
      <c r="D82" s="41"/>
      <c r="E82" s="41"/>
      <c r="F82" s="41"/>
      <c r="G82" s="41"/>
      <c r="H82" s="41"/>
      <c r="I82" s="41"/>
    </row>
    <row r="83" spans="1:9" s="44" customFormat="1">
      <c r="A83" s="57"/>
      <c r="C83" s="41"/>
      <c r="D83" s="41"/>
      <c r="E83" s="41"/>
      <c r="F83" s="41"/>
      <c r="G83" s="41"/>
      <c r="H83" s="41"/>
      <c r="I83" s="41"/>
    </row>
    <row r="84" spans="1:9" s="44" customFormat="1">
      <c r="A84" s="57"/>
      <c r="C84" s="41"/>
      <c r="D84" s="41"/>
      <c r="E84" s="41"/>
      <c r="F84" s="41"/>
      <c r="G84" s="41"/>
      <c r="H84" s="41"/>
      <c r="I84" s="41"/>
    </row>
    <row r="85" spans="1:9" s="44" customFormat="1">
      <c r="A85" s="57"/>
      <c r="C85" s="41"/>
      <c r="D85" s="41"/>
      <c r="E85" s="41"/>
      <c r="F85" s="41"/>
      <c r="G85" s="41"/>
      <c r="H85" s="41"/>
      <c r="I85" s="41"/>
    </row>
    <row r="86" spans="1:9" s="44" customFormat="1">
      <c r="A86" s="57"/>
      <c r="C86" s="41"/>
      <c r="D86" s="41"/>
      <c r="E86" s="41"/>
      <c r="F86" s="41"/>
      <c r="G86" s="41"/>
      <c r="H86" s="41"/>
      <c r="I86" s="41"/>
    </row>
    <row r="87" spans="1:9" s="44" customFormat="1">
      <c r="A87" s="57"/>
      <c r="C87" s="41"/>
      <c r="D87" s="41"/>
      <c r="E87" s="41"/>
      <c r="F87" s="41"/>
      <c r="G87" s="41"/>
      <c r="H87" s="41"/>
      <c r="I87" s="41"/>
    </row>
    <row r="88" spans="1:9" s="44" customFormat="1">
      <c r="A88" s="57"/>
      <c r="C88" s="41"/>
      <c r="D88" s="41"/>
      <c r="E88" s="41"/>
      <c r="F88" s="41"/>
      <c r="G88" s="41"/>
      <c r="H88" s="41"/>
      <c r="I88" s="41"/>
    </row>
    <row r="89" spans="1:9" s="44" customFormat="1">
      <c r="A89" s="57"/>
      <c r="C89" s="41"/>
      <c r="D89" s="41"/>
      <c r="E89" s="41"/>
      <c r="F89" s="41"/>
      <c r="G89" s="41"/>
      <c r="H89" s="41"/>
      <c r="I89" s="41"/>
    </row>
    <row r="90" spans="1:9" s="44" customFormat="1">
      <c r="A90" s="57"/>
      <c r="C90" s="41"/>
      <c r="D90" s="41"/>
      <c r="E90" s="41"/>
      <c r="F90" s="41"/>
      <c r="G90" s="41"/>
      <c r="H90" s="41"/>
      <c r="I90" s="41"/>
    </row>
    <row r="91" spans="1:9" s="44" customFormat="1">
      <c r="A91" s="57"/>
      <c r="C91" s="41"/>
      <c r="D91" s="41"/>
      <c r="E91" s="41"/>
      <c r="F91" s="41"/>
      <c r="G91" s="41"/>
      <c r="H91" s="41"/>
      <c r="I91" s="41"/>
    </row>
    <row r="92" spans="1:9" s="44" customFormat="1">
      <c r="A92" s="57"/>
      <c r="C92" s="41"/>
      <c r="D92" s="41"/>
      <c r="E92" s="41"/>
      <c r="F92" s="41"/>
      <c r="G92" s="41"/>
      <c r="H92" s="41"/>
      <c r="I92" s="41"/>
    </row>
    <row r="93" spans="1:9" s="44" customFormat="1">
      <c r="A93" s="57"/>
      <c r="C93" s="41"/>
      <c r="D93" s="41"/>
      <c r="E93" s="41"/>
      <c r="F93" s="41"/>
      <c r="G93" s="41"/>
      <c r="H93" s="41"/>
      <c r="I93" s="41"/>
    </row>
    <row r="94" spans="1:9" s="44" customFormat="1">
      <c r="A94" s="57"/>
      <c r="C94" s="41"/>
      <c r="D94" s="41"/>
      <c r="E94" s="41"/>
      <c r="F94" s="41"/>
      <c r="G94" s="41"/>
      <c r="H94" s="41"/>
      <c r="I94" s="41"/>
    </row>
    <row r="95" spans="1:9" s="44" customFormat="1">
      <c r="A95" s="57"/>
      <c r="C95" s="41"/>
      <c r="D95" s="41"/>
      <c r="E95" s="41"/>
      <c r="F95" s="41"/>
      <c r="G95" s="41"/>
      <c r="H95" s="41"/>
      <c r="I95" s="41"/>
    </row>
    <row r="96" spans="1:9" s="44" customFormat="1">
      <c r="A96" s="57"/>
      <c r="C96" s="41"/>
      <c r="D96" s="41"/>
      <c r="E96" s="41"/>
      <c r="F96" s="41"/>
      <c r="G96" s="41"/>
      <c r="H96" s="41"/>
      <c r="I96" s="41"/>
    </row>
    <row r="97" spans="1:9" s="44" customFormat="1">
      <c r="A97" s="57"/>
      <c r="C97" s="41"/>
      <c r="D97" s="41"/>
      <c r="E97" s="41"/>
      <c r="F97" s="41"/>
      <c r="G97" s="41"/>
      <c r="H97" s="41"/>
      <c r="I97" s="41"/>
    </row>
    <row r="98" spans="1:9" s="44" customFormat="1">
      <c r="A98" s="57"/>
      <c r="C98" s="41"/>
      <c r="D98" s="41"/>
      <c r="E98" s="41"/>
      <c r="F98" s="41"/>
      <c r="G98" s="41"/>
      <c r="H98" s="41"/>
      <c r="I98" s="41"/>
    </row>
    <row r="99" spans="1:9" s="44" customFormat="1">
      <c r="A99" s="57"/>
      <c r="C99" s="41"/>
      <c r="D99" s="41"/>
      <c r="E99" s="41"/>
      <c r="F99" s="41"/>
      <c r="G99" s="41"/>
      <c r="H99" s="41"/>
      <c r="I99" s="41"/>
    </row>
    <row r="100" spans="1:9" s="44" customFormat="1">
      <c r="A100" s="57"/>
      <c r="C100" s="41"/>
      <c r="D100" s="41"/>
      <c r="E100" s="41"/>
      <c r="F100" s="41"/>
      <c r="G100" s="41"/>
      <c r="H100" s="41"/>
      <c r="I100" s="41"/>
    </row>
    <row r="101" spans="1:9" s="44" customFormat="1">
      <c r="A101" s="57"/>
      <c r="C101" s="41"/>
      <c r="D101" s="41"/>
      <c r="E101" s="41"/>
      <c r="F101" s="41"/>
      <c r="G101" s="41"/>
      <c r="H101" s="41"/>
      <c r="I101" s="41"/>
    </row>
    <row r="102" spans="1:9" s="44" customFormat="1">
      <c r="A102" s="57"/>
      <c r="C102" s="41"/>
      <c r="D102" s="41"/>
      <c r="E102" s="41"/>
      <c r="F102" s="41"/>
      <c r="G102" s="41"/>
      <c r="H102" s="41"/>
      <c r="I102" s="41"/>
    </row>
    <row r="103" spans="1:9" s="44" customFormat="1">
      <c r="A103" s="57"/>
      <c r="C103" s="41"/>
      <c r="D103" s="41"/>
      <c r="E103" s="41"/>
      <c r="F103" s="41"/>
      <c r="G103" s="41"/>
      <c r="H103" s="41"/>
      <c r="I103" s="41"/>
    </row>
    <row r="104" spans="1:9" s="44" customFormat="1">
      <c r="A104" s="57"/>
      <c r="C104" s="41"/>
      <c r="D104" s="41"/>
      <c r="E104" s="41"/>
      <c r="F104" s="41"/>
      <c r="G104" s="41"/>
      <c r="H104" s="41"/>
      <c r="I104" s="41"/>
    </row>
    <row r="105" spans="1:9" s="44" customFormat="1">
      <c r="A105" s="57"/>
      <c r="C105" s="41"/>
      <c r="D105" s="41"/>
      <c r="E105" s="41"/>
      <c r="F105" s="41"/>
      <c r="G105" s="41"/>
      <c r="H105" s="41"/>
      <c r="I105" s="41"/>
    </row>
    <row r="106" spans="1:9" s="44" customFormat="1">
      <c r="A106" s="57"/>
      <c r="C106" s="41"/>
      <c r="D106" s="41"/>
      <c r="E106" s="41"/>
      <c r="F106" s="41"/>
      <c r="G106" s="41"/>
      <c r="H106" s="41"/>
      <c r="I106" s="41"/>
    </row>
    <row r="107" spans="1:9" s="44" customFormat="1">
      <c r="A107" s="57"/>
      <c r="C107" s="41"/>
      <c r="D107" s="41"/>
      <c r="E107" s="41"/>
      <c r="F107" s="41"/>
      <c r="G107" s="41"/>
      <c r="H107" s="41"/>
      <c r="I107" s="41"/>
    </row>
    <row r="108" spans="1:9" s="44" customFormat="1">
      <c r="A108" s="57"/>
      <c r="C108" s="41"/>
      <c r="D108" s="41"/>
      <c r="E108" s="41"/>
      <c r="F108" s="41"/>
      <c r="G108" s="41"/>
      <c r="H108" s="41"/>
      <c r="I108" s="41"/>
    </row>
    <row r="109" spans="1:9" s="44" customFormat="1">
      <c r="A109" s="57"/>
      <c r="C109" s="41"/>
      <c r="D109" s="41"/>
      <c r="E109" s="41"/>
      <c r="F109" s="41"/>
      <c r="G109" s="41"/>
      <c r="H109" s="41"/>
      <c r="I109" s="41"/>
    </row>
    <row r="110" spans="1:9" s="44" customFormat="1">
      <c r="A110" s="57"/>
      <c r="C110" s="41"/>
      <c r="D110" s="41"/>
      <c r="E110" s="41"/>
      <c r="F110" s="41"/>
      <c r="G110" s="41"/>
      <c r="H110" s="41"/>
      <c r="I110" s="41"/>
    </row>
    <row r="111" spans="1:9" s="44" customFormat="1">
      <c r="A111" s="57"/>
      <c r="C111" s="41"/>
      <c r="D111" s="41"/>
      <c r="E111" s="41"/>
      <c r="F111" s="41"/>
      <c r="G111" s="41"/>
      <c r="H111" s="41"/>
      <c r="I111" s="41"/>
    </row>
    <row r="112" spans="1:9" s="44" customFormat="1">
      <c r="A112" s="57"/>
      <c r="C112" s="41"/>
      <c r="D112" s="41"/>
      <c r="E112" s="41"/>
      <c r="F112" s="41"/>
      <c r="G112" s="41"/>
      <c r="H112" s="41"/>
      <c r="I112" s="41"/>
    </row>
    <row r="113" spans="1:9" s="44" customFormat="1">
      <c r="A113" s="57"/>
      <c r="C113" s="41"/>
      <c r="D113" s="41"/>
      <c r="E113" s="41"/>
      <c r="F113" s="41"/>
      <c r="G113" s="41"/>
      <c r="H113" s="41"/>
      <c r="I113" s="41"/>
    </row>
    <row r="114" spans="1:9" s="44" customFormat="1">
      <c r="A114" s="57"/>
      <c r="C114" s="41"/>
      <c r="D114" s="41"/>
      <c r="E114" s="41"/>
      <c r="F114" s="41"/>
      <c r="G114" s="41"/>
      <c r="H114" s="41"/>
      <c r="I114" s="41"/>
    </row>
    <row r="115" spans="1:9" s="44" customFormat="1">
      <c r="A115" s="57"/>
      <c r="C115" s="41"/>
      <c r="D115" s="41"/>
      <c r="E115" s="41"/>
      <c r="F115" s="41"/>
      <c r="G115" s="41"/>
      <c r="H115" s="41"/>
      <c r="I115" s="41"/>
    </row>
    <row r="116" spans="1:9" s="44" customFormat="1">
      <c r="A116" s="57"/>
      <c r="C116" s="41"/>
      <c r="D116" s="41"/>
      <c r="E116" s="41"/>
      <c r="F116" s="41"/>
      <c r="G116" s="41"/>
      <c r="H116" s="41"/>
      <c r="I116" s="41"/>
    </row>
    <row r="117" spans="1:9" s="44" customFormat="1">
      <c r="A117" s="57"/>
      <c r="C117" s="41"/>
      <c r="D117" s="41"/>
      <c r="E117" s="41"/>
      <c r="F117" s="41"/>
      <c r="G117" s="41"/>
      <c r="H117" s="41"/>
      <c r="I117" s="41"/>
    </row>
    <row r="118" spans="1:9" s="44" customFormat="1">
      <c r="A118" s="57"/>
      <c r="C118" s="41"/>
      <c r="D118" s="41"/>
      <c r="E118" s="41"/>
      <c r="F118" s="41"/>
      <c r="G118" s="41"/>
      <c r="H118" s="41"/>
      <c r="I118" s="41"/>
    </row>
    <row r="119" spans="1:9" s="44" customFormat="1">
      <c r="A119" s="57"/>
      <c r="C119" s="41"/>
      <c r="D119" s="41"/>
      <c r="E119" s="41"/>
      <c r="F119" s="41"/>
      <c r="G119" s="41"/>
      <c r="H119" s="41"/>
      <c r="I119" s="41"/>
    </row>
    <row r="120" spans="1:9" s="44" customFormat="1">
      <c r="A120" s="57"/>
      <c r="C120" s="41"/>
      <c r="D120" s="41"/>
      <c r="E120" s="41"/>
      <c r="F120" s="41"/>
      <c r="G120" s="41"/>
      <c r="H120" s="41"/>
      <c r="I120" s="41"/>
    </row>
    <row r="121" spans="1:9" s="44" customFormat="1">
      <c r="A121" s="57"/>
      <c r="C121" s="41"/>
      <c r="D121" s="41"/>
      <c r="E121" s="41"/>
      <c r="F121" s="41"/>
      <c r="G121" s="41"/>
      <c r="H121" s="41"/>
      <c r="I121" s="41"/>
    </row>
    <row r="122" spans="1:9" s="44" customFormat="1">
      <c r="A122" s="57"/>
      <c r="C122" s="41"/>
      <c r="D122" s="41"/>
      <c r="E122" s="41"/>
      <c r="F122" s="41"/>
      <c r="G122" s="41"/>
      <c r="H122" s="41"/>
      <c r="I122" s="41"/>
    </row>
    <row r="123" spans="1:9" s="44" customFormat="1">
      <c r="A123" s="57"/>
      <c r="C123" s="41"/>
      <c r="D123" s="41"/>
      <c r="E123" s="41"/>
      <c r="F123" s="41"/>
      <c r="G123" s="41"/>
      <c r="H123" s="41"/>
      <c r="I123" s="41"/>
    </row>
    <row r="124" spans="1:9" s="44" customFormat="1">
      <c r="A124" s="57"/>
      <c r="C124" s="41"/>
      <c r="D124" s="41"/>
      <c r="E124" s="41"/>
      <c r="F124" s="41"/>
      <c r="G124" s="41"/>
      <c r="H124" s="41"/>
      <c r="I124" s="41"/>
    </row>
    <row r="125" spans="1:9" s="44" customFormat="1">
      <c r="A125" s="57"/>
      <c r="C125" s="41"/>
      <c r="D125" s="41"/>
      <c r="E125" s="41"/>
      <c r="F125" s="41"/>
      <c r="G125" s="41"/>
      <c r="H125" s="41"/>
      <c r="I125" s="41"/>
    </row>
    <row r="126" spans="1:9" s="44" customFormat="1">
      <c r="A126" s="57"/>
      <c r="C126" s="41"/>
      <c r="D126" s="41"/>
      <c r="E126" s="41"/>
      <c r="F126" s="41"/>
      <c r="G126" s="41"/>
      <c r="H126" s="41"/>
      <c r="I126" s="41"/>
    </row>
    <row r="127" spans="1:9" s="44" customFormat="1">
      <c r="A127" s="57"/>
      <c r="C127" s="41"/>
      <c r="D127" s="41"/>
      <c r="E127" s="41"/>
      <c r="F127" s="41"/>
      <c r="G127" s="41"/>
      <c r="H127" s="41"/>
      <c r="I127" s="41"/>
    </row>
    <row r="128" spans="1:9" s="44" customFormat="1">
      <c r="A128" s="57"/>
      <c r="C128" s="41"/>
      <c r="D128" s="41"/>
      <c r="E128" s="41"/>
      <c r="F128" s="41"/>
      <c r="G128" s="41"/>
      <c r="H128" s="41"/>
      <c r="I128" s="41"/>
    </row>
    <row r="129" spans="1:9" s="44" customFormat="1">
      <c r="A129" s="57"/>
      <c r="C129" s="41"/>
      <c r="D129" s="41"/>
      <c r="E129" s="41"/>
      <c r="F129" s="41"/>
      <c r="G129" s="41"/>
      <c r="H129" s="41"/>
      <c r="I129" s="41"/>
    </row>
    <row r="130" spans="1:9" s="44" customFormat="1">
      <c r="A130" s="57"/>
      <c r="C130" s="41"/>
      <c r="D130" s="41"/>
      <c r="E130" s="41"/>
      <c r="F130" s="41"/>
      <c r="G130" s="41"/>
      <c r="H130" s="41"/>
      <c r="I130" s="41"/>
    </row>
    <row r="131" spans="1:9" s="44" customFormat="1">
      <c r="A131" s="57"/>
      <c r="C131" s="41"/>
      <c r="D131" s="41"/>
      <c r="E131" s="41"/>
      <c r="F131" s="41"/>
      <c r="G131" s="41"/>
      <c r="H131" s="41"/>
      <c r="I131" s="41"/>
    </row>
    <row r="132" spans="1:9" s="44" customFormat="1">
      <c r="A132" s="57"/>
      <c r="C132" s="41"/>
      <c r="D132" s="41"/>
      <c r="E132" s="41"/>
      <c r="F132" s="41"/>
      <c r="G132" s="41"/>
      <c r="H132" s="41"/>
      <c r="I132" s="41"/>
    </row>
    <row r="133" spans="1:9" s="44" customFormat="1">
      <c r="A133" s="57"/>
      <c r="C133" s="41"/>
      <c r="D133" s="41"/>
      <c r="E133" s="41"/>
      <c r="F133" s="41"/>
      <c r="G133" s="41"/>
      <c r="H133" s="41"/>
      <c r="I133" s="41"/>
    </row>
    <row r="134" spans="1:9" s="44" customFormat="1">
      <c r="A134" s="57"/>
      <c r="C134" s="41"/>
      <c r="D134" s="41"/>
      <c r="E134" s="41"/>
      <c r="F134" s="41"/>
      <c r="G134" s="41"/>
      <c r="H134" s="41"/>
      <c r="I134" s="41"/>
    </row>
    <row r="135" spans="1:9" s="44" customFormat="1">
      <c r="A135" s="57"/>
      <c r="C135" s="41"/>
      <c r="D135" s="41"/>
      <c r="E135" s="41"/>
      <c r="F135" s="41"/>
      <c r="G135" s="41"/>
      <c r="H135" s="41"/>
      <c r="I135" s="41"/>
    </row>
    <row r="136" spans="1:9" s="44" customFormat="1">
      <c r="A136" s="57"/>
      <c r="C136" s="41"/>
      <c r="D136" s="41"/>
      <c r="E136" s="41"/>
      <c r="F136" s="41"/>
      <c r="G136" s="41"/>
      <c r="H136" s="41"/>
      <c r="I136" s="41"/>
    </row>
    <row r="137" spans="1:9" s="44" customFormat="1">
      <c r="A137" s="57"/>
      <c r="C137" s="41"/>
      <c r="D137" s="41"/>
      <c r="E137" s="41"/>
      <c r="F137" s="41"/>
      <c r="G137" s="41"/>
      <c r="H137" s="41"/>
      <c r="I137" s="41"/>
    </row>
    <row r="138" spans="1:9" s="44" customFormat="1">
      <c r="A138" s="57"/>
      <c r="C138" s="41"/>
      <c r="D138" s="41"/>
      <c r="E138" s="41"/>
      <c r="F138" s="41"/>
      <c r="G138" s="41"/>
      <c r="H138" s="41"/>
      <c r="I138" s="41"/>
    </row>
    <row r="139" spans="1:9" s="44" customFormat="1">
      <c r="A139" s="57"/>
      <c r="C139" s="41"/>
      <c r="D139" s="41"/>
      <c r="E139" s="41"/>
      <c r="F139" s="41"/>
      <c r="G139" s="41"/>
      <c r="H139" s="41"/>
      <c r="I139" s="41"/>
    </row>
    <row r="140" spans="1:9" s="44" customFormat="1">
      <c r="A140" s="57"/>
      <c r="C140" s="41"/>
      <c r="D140" s="41"/>
      <c r="E140" s="41"/>
      <c r="F140" s="41"/>
      <c r="G140" s="41"/>
      <c r="H140" s="41"/>
      <c r="I140" s="41"/>
    </row>
    <row r="141" spans="1:9" s="44" customFormat="1">
      <c r="A141" s="57"/>
      <c r="C141" s="41"/>
      <c r="D141" s="41"/>
      <c r="E141" s="41"/>
      <c r="F141" s="41"/>
      <c r="G141" s="41"/>
      <c r="H141" s="41"/>
      <c r="I141" s="41"/>
    </row>
    <row r="142" spans="1:9" s="44" customFormat="1">
      <c r="A142" s="57"/>
      <c r="C142" s="41"/>
      <c r="D142" s="41"/>
      <c r="E142" s="41"/>
      <c r="F142" s="41"/>
      <c r="G142" s="41"/>
      <c r="H142" s="41"/>
      <c r="I142" s="41"/>
    </row>
    <row r="143" spans="1:9" s="44" customFormat="1">
      <c r="A143" s="57"/>
      <c r="C143" s="41"/>
      <c r="D143" s="41"/>
      <c r="E143" s="41"/>
      <c r="F143" s="41"/>
      <c r="G143" s="41"/>
      <c r="H143" s="41"/>
      <c r="I143" s="41"/>
    </row>
    <row r="144" spans="1:9" s="44" customFormat="1">
      <c r="A144" s="57"/>
      <c r="C144" s="41"/>
      <c r="D144" s="41"/>
      <c r="E144" s="41"/>
      <c r="F144" s="41"/>
      <c r="G144" s="41"/>
      <c r="H144" s="41"/>
      <c r="I144" s="41"/>
    </row>
    <row r="145" spans="1:9" s="44" customFormat="1">
      <c r="A145" s="57"/>
      <c r="C145" s="41"/>
      <c r="D145" s="41"/>
      <c r="E145" s="41"/>
      <c r="F145" s="41"/>
      <c r="G145" s="41"/>
      <c r="H145" s="41"/>
      <c r="I145" s="41"/>
    </row>
    <row r="146" spans="1:9" s="44" customFormat="1">
      <c r="A146" s="57"/>
      <c r="C146" s="41"/>
      <c r="D146" s="41"/>
      <c r="E146" s="41"/>
      <c r="F146" s="41"/>
      <c r="G146" s="41"/>
      <c r="H146" s="41"/>
      <c r="I146" s="41"/>
    </row>
    <row r="147" spans="1:9" s="44" customFormat="1">
      <c r="A147" s="57"/>
      <c r="C147" s="41"/>
      <c r="D147" s="41"/>
      <c r="E147" s="41"/>
      <c r="F147" s="41"/>
      <c r="G147" s="41"/>
      <c r="H147" s="41"/>
      <c r="I147" s="41"/>
    </row>
    <row r="148" spans="1:9" s="44" customFormat="1">
      <c r="A148" s="57"/>
      <c r="C148" s="41"/>
      <c r="D148" s="41"/>
      <c r="E148" s="41"/>
      <c r="F148" s="41"/>
      <c r="G148" s="41"/>
      <c r="H148" s="41"/>
      <c r="I148" s="41"/>
    </row>
    <row r="149" spans="1:9" s="44" customFormat="1">
      <c r="A149" s="57"/>
      <c r="C149" s="41"/>
      <c r="D149" s="41"/>
      <c r="E149" s="41"/>
      <c r="F149" s="41"/>
      <c r="G149" s="41"/>
      <c r="H149" s="41"/>
      <c r="I149" s="41"/>
    </row>
    <row r="150" spans="1:9" s="44" customFormat="1">
      <c r="A150" s="57"/>
      <c r="C150" s="41"/>
      <c r="D150" s="41"/>
      <c r="E150" s="41"/>
      <c r="F150" s="41"/>
      <c r="G150" s="41"/>
      <c r="H150" s="41"/>
      <c r="I150" s="41"/>
    </row>
    <row r="151" spans="1:9" s="44" customFormat="1">
      <c r="A151" s="57"/>
      <c r="C151" s="41"/>
      <c r="D151" s="41"/>
      <c r="E151" s="41"/>
      <c r="F151" s="41"/>
      <c r="G151" s="41"/>
      <c r="H151" s="41"/>
      <c r="I151" s="41"/>
    </row>
    <row r="152" spans="1:9" s="44" customFormat="1">
      <c r="A152" s="57"/>
      <c r="C152" s="41"/>
      <c r="D152" s="41"/>
      <c r="E152" s="41"/>
      <c r="F152" s="41"/>
      <c r="G152" s="41"/>
      <c r="H152" s="41"/>
      <c r="I152" s="41"/>
    </row>
    <row r="153" spans="1:9" s="44" customFormat="1">
      <c r="A153" s="57"/>
      <c r="C153" s="41"/>
      <c r="D153" s="41"/>
      <c r="E153" s="41"/>
      <c r="F153" s="41"/>
      <c r="G153" s="41"/>
      <c r="H153" s="41"/>
      <c r="I153" s="41"/>
    </row>
    <row r="154" spans="1:9" s="44" customFormat="1">
      <c r="A154" s="57"/>
      <c r="C154" s="41"/>
      <c r="D154" s="41"/>
      <c r="E154" s="41"/>
      <c r="F154" s="41"/>
      <c r="G154" s="41"/>
      <c r="H154" s="41"/>
      <c r="I154" s="41"/>
    </row>
    <row r="155" spans="1:9" s="44" customFormat="1">
      <c r="A155" s="57"/>
      <c r="C155" s="41"/>
      <c r="D155" s="41"/>
      <c r="E155" s="41"/>
      <c r="F155" s="41"/>
      <c r="G155" s="41"/>
      <c r="H155" s="41"/>
      <c r="I155" s="41"/>
    </row>
    <row r="156" spans="1:9" s="44" customFormat="1">
      <c r="A156" s="57"/>
      <c r="C156" s="41"/>
      <c r="D156" s="41"/>
      <c r="E156" s="41"/>
      <c r="F156" s="41"/>
      <c r="G156" s="41"/>
      <c r="H156" s="41"/>
      <c r="I156" s="41"/>
    </row>
    <row r="157" spans="1:9" s="44" customFormat="1">
      <c r="A157" s="57"/>
      <c r="C157" s="41"/>
      <c r="D157" s="41"/>
      <c r="E157" s="41"/>
      <c r="F157" s="41"/>
      <c r="G157" s="41"/>
      <c r="H157" s="41"/>
      <c r="I157" s="41"/>
    </row>
    <row r="158" spans="1:9" s="44" customFormat="1">
      <c r="A158" s="57"/>
      <c r="C158" s="41"/>
      <c r="D158" s="41"/>
      <c r="E158" s="41"/>
      <c r="F158" s="41"/>
      <c r="G158" s="41"/>
      <c r="H158" s="41"/>
      <c r="I158" s="41"/>
    </row>
    <row r="159" spans="1:9" s="44" customFormat="1">
      <c r="A159" s="57"/>
      <c r="C159" s="41"/>
      <c r="D159" s="41"/>
      <c r="E159" s="41"/>
      <c r="F159" s="41"/>
      <c r="G159" s="41"/>
      <c r="H159" s="41"/>
      <c r="I159" s="41"/>
    </row>
    <row r="160" spans="1:9" s="44" customFormat="1">
      <c r="A160" s="57"/>
      <c r="C160" s="41"/>
      <c r="D160" s="41"/>
      <c r="E160" s="41"/>
      <c r="F160" s="41"/>
      <c r="G160" s="41"/>
      <c r="H160" s="41"/>
      <c r="I160" s="41"/>
    </row>
    <row r="161" spans="1:9" s="44" customFormat="1">
      <c r="A161" s="57"/>
      <c r="C161" s="41"/>
      <c r="D161" s="41"/>
      <c r="E161" s="41"/>
      <c r="F161" s="41"/>
      <c r="G161" s="41"/>
      <c r="H161" s="41"/>
      <c r="I161" s="41"/>
    </row>
    <row r="162" spans="1:9" s="44" customFormat="1">
      <c r="A162" s="57"/>
      <c r="C162" s="41"/>
      <c r="D162" s="41"/>
      <c r="E162" s="41"/>
      <c r="F162" s="41"/>
      <c r="G162" s="41"/>
      <c r="H162" s="41"/>
      <c r="I162" s="41"/>
    </row>
    <row r="163" spans="1:9" s="44" customFormat="1">
      <c r="A163" s="57"/>
      <c r="C163" s="41"/>
      <c r="D163" s="41"/>
      <c r="E163" s="41"/>
      <c r="F163" s="41"/>
      <c r="G163" s="41"/>
      <c r="H163" s="41"/>
      <c r="I163" s="41"/>
    </row>
    <row r="164" spans="1:9" s="44" customFormat="1">
      <c r="A164" s="57"/>
      <c r="C164" s="41"/>
      <c r="D164" s="41"/>
      <c r="E164" s="41"/>
      <c r="F164" s="41"/>
      <c r="G164" s="41"/>
      <c r="H164" s="41"/>
      <c r="I164" s="41"/>
    </row>
    <row r="165" spans="1:9" s="44" customFormat="1">
      <c r="A165" s="57"/>
      <c r="C165" s="41"/>
      <c r="D165" s="41"/>
      <c r="E165" s="41"/>
      <c r="F165" s="41"/>
      <c r="G165" s="41"/>
      <c r="H165" s="41"/>
      <c r="I165" s="41"/>
    </row>
    <row r="166" spans="1:9" s="44" customFormat="1">
      <c r="A166" s="57"/>
      <c r="C166" s="41"/>
      <c r="D166" s="41"/>
      <c r="E166" s="41"/>
      <c r="F166" s="41"/>
      <c r="G166" s="41"/>
      <c r="H166" s="41"/>
      <c r="I166" s="41"/>
    </row>
    <row r="167" spans="1:9" s="44" customFormat="1">
      <c r="A167" s="57"/>
      <c r="C167" s="41"/>
      <c r="D167" s="41"/>
      <c r="E167" s="41"/>
      <c r="F167" s="41"/>
      <c r="G167" s="41"/>
      <c r="H167" s="41"/>
      <c r="I167" s="41"/>
    </row>
    <row r="168" spans="1:9" s="44" customFormat="1">
      <c r="A168" s="57"/>
      <c r="C168" s="41"/>
      <c r="D168" s="41"/>
      <c r="E168" s="41"/>
      <c r="F168" s="41"/>
      <c r="G168" s="41"/>
      <c r="H168" s="41"/>
      <c r="I168" s="41"/>
    </row>
    <row r="169" spans="1:9" s="44" customFormat="1">
      <c r="A169" s="57"/>
      <c r="C169" s="41"/>
      <c r="D169" s="41"/>
      <c r="E169" s="41"/>
      <c r="F169" s="41"/>
      <c r="G169" s="41"/>
      <c r="H169" s="41"/>
      <c r="I169" s="41"/>
    </row>
    <row r="170" spans="1:9" s="44" customFormat="1">
      <c r="A170" s="57"/>
      <c r="C170" s="41"/>
      <c r="D170" s="41"/>
      <c r="E170" s="41"/>
      <c r="F170" s="41"/>
      <c r="G170" s="41"/>
      <c r="H170" s="41"/>
      <c r="I170" s="41"/>
    </row>
    <row r="171" spans="1:9" s="44" customFormat="1">
      <c r="A171" s="57"/>
      <c r="C171" s="41"/>
      <c r="D171" s="41"/>
      <c r="E171" s="41"/>
      <c r="F171" s="41"/>
      <c r="G171" s="41"/>
      <c r="H171" s="41"/>
      <c r="I171" s="41"/>
    </row>
    <row r="172" spans="1:9" s="44" customFormat="1">
      <c r="A172" s="57"/>
      <c r="C172" s="41"/>
      <c r="D172" s="41"/>
      <c r="E172" s="41"/>
      <c r="F172" s="41"/>
      <c r="G172" s="41"/>
      <c r="H172" s="41"/>
      <c r="I172" s="41"/>
    </row>
    <row r="173" spans="1:9" s="44" customFormat="1">
      <c r="A173" s="57"/>
      <c r="C173" s="41"/>
      <c r="D173" s="41"/>
      <c r="E173" s="41"/>
      <c r="F173" s="41"/>
      <c r="G173" s="41"/>
      <c r="H173" s="41"/>
      <c r="I173" s="41"/>
    </row>
    <row r="174" spans="1:9" s="44" customFormat="1">
      <c r="A174" s="57"/>
      <c r="C174" s="41"/>
      <c r="D174" s="41"/>
      <c r="E174" s="41"/>
      <c r="F174" s="41"/>
      <c r="G174" s="41"/>
      <c r="H174" s="41"/>
      <c r="I174" s="41"/>
    </row>
    <row r="175" spans="1:9" s="44" customFormat="1">
      <c r="A175" s="57"/>
      <c r="C175" s="41"/>
      <c r="D175" s="41"/>
      <c r="E175" s="41"/>
      <c r="F175" s="41"/>
      <c r="G175" s="41"/>
      <c r="H175" s="41"/>
      <c r="I175" s="41"/>
    </row>
    <row r="176" spans="1:9" s="44" customFormat="1">
      <c r="A176" s="57"/>
      <c r="C176" s="41"/>
      <c r="D176" s="41"/>
      <c r="E176" s="41"/>
      <c r="F176" s="41"/>
      <c r="G176" s="41"/>
      <c r="H176" s="41"/>
      <c r="I176" s="41"/>
    </row>
    <row r="177" spans="1:9" s="44" customFormat="1">
      <c r="A177" s="57"/>
      <c r="C177" s="41"/>
      <c r="D177" s="41"/>
      <c r="E177" s="41"/>
      <c r="F177" s="41"/>
      <c r="G177" s="41"/>
      <c r="H177" s="41"/>
      <c r="I177" s="41"/>
    </row>
    <row r="178" spans="1:9" s="44" customFormat="1">
      <c r="A178" s="57"/>
      <c r="C178" s="41"/>
      <c r="D178" s="41"/>
      <c r="E178" s="41"/>
      <c r="F178" s="41"/>
      <c r="G178" s="41"/>
      <c r="H178" s="41"/>
      <c r="I178" s="41"/>
    </row>
    <row r="179" spans="1:9" s="44" customFormat="1">
      <c r="A179" s="57"/>
      <c r="C179" s="41"/>
      <c r="D179" s="41"/>
      <c r="E179" s="41"/>
      <c r="F179" s="41"/>
      <c r="G179" s="41"/>
      <c r="H179" s="41"/>
      <c r="I179" s="41"/>
    </row>
    <row r="180" spans="1:9" s="44" customFormat="1">
      <c r="A180" s="57"/>
      <c r="C180" s="41"/>
      <c r="D180" s="41"/>
      <c r="E180" s="41"/>
      <c r="F180" s="41"/>
      <c r="G180" s="41"/>
      <c r="H180" s="41"/>
      <c r="I180" s="41"/>
    </row>
    <row r="181" spans="1:9" s="44" customFormat="1">
      <c r="A181" s="57"/>
      <c r="C181" s="41"/>
      <c r="D181" s="41"/>
      <c r="E181" s="41"/>
      <c r="F181" s="41"/>
      <c r="G181" s="41"/>
      <c r="H181" s="41"/>
      <c r="I181" s="41"/>
    </row>
    <row r="182" spans="1:9" s="44" customFormat="1">
      <c r="A182" s="57"/>
      <c r="C182" s="41"/>
      <c r="D182" s="41"/>
      <c r="E182" s="41"/>
      <c r="F182" s="41"/>
      <c r="G182" s="41"/>
      <c r="H182" s="41"/>
      <c r="I182" s="41"/>
    </row>
    <row r="183" spans="1:9" s="44" customFormat="1">
      <c r="A183" s="57"/>
      <c r="C183" s="41"/>
      <c r="D183" s="41"/>
      <c r="E183" s="41"/>
      <c r="F183" s="41"/>
      <c r="G183" s="41"/>
      <c r="H183" s="41"/>
      <c r="I183" s="41"/>
    </row>
    <row r="184" spans="1:9" s="44" customFormat="1">
      <c r="A184" s="57"/>
      <c r="C184" s="41"/>
      <c r="D184" s="41"/>
      <c r="E184" s="41"/>
      <c r="F184" s="41"/>
      <c r="G184" s="41"/>
      <c r="H184" s="41"/>
      <c r="I184" s="41"/>
    </row>
    <row r="185" spans="1:9" s="44" customFormat="1">
      <c r="A185" s="57"/>
      <c r="C185" s="41"/>
      <c r="D185" s="41"/>
      <c r="E185" s="41"/>
      <c r="F185" s="41"/>
      <c r="G185" s="41"/>
      <c r="H185" s="41"/>
      <c r="I185" s="41"/>
    </row>
    <row r="186" spans="1:9" s="44" customFormat="1">
      <c r="A186" s="57"/>
      <c r="C186" s="41"/>
      <c r="D186" s="41"/>
      <c r="E186" s="41"/>
      <c r="F186" s="41"/>
      <c r="G186" s="41"/>
      <c r="H186" s="41"/>
      <c r="I186" s="41"/>
    </row>
    <row r="187" spans="1:9" s="44" customFormat="1">
      <c r="A187" s="57"/>
      <c r="C187" s="41"/>
      <c r="D187" s="41"/>
      <c r="E187" s="41"/>
      <c r="F187" s="41"/>
      <c r="G187" s="41"/>
      <c r="H187" s="41"/>
      <c r="I187" s="41"/>
    </row>
    <row r="188" spans="1:9" s="44" customFormat="1">
      <c r="A188" s="57"/>
      <c r="C188" s="41"/>
      <c r="D188" s="41"/>
      <c r="E188" s="41"/>
      <c r="F188" s="41"/>
      <c r="G188" s="41"/>
      <c r="H188" s="41"/>
      <c r="I188" s="41"/>
    </row>
    <row r="189" spans="1:9" s="44" customFormat="1">
      <c r="A189" s="57"/>
      <c r="C189" s="41"/>
      <c r="D189" s="41"/>
      <c r="E189" s="41"/>
      <c r="F189" s="41"/>
      <c r="G189" s="41"/>
      <c r="H189" s="41"/>
      <c r="I189" s="41"/>
    </row>
    <row r="190" spans="1:9" s="44" customFormat="1">
      <c r="A190" s="57"/>
      <c r="C190" s="41"/>
      <c r="D190" s="41"/>
      <c r="E190" s="41"/>
      <c r="F190" s="41"/>
      <c r="G190" s="41"/>
      <c r="H190" s="41"/>
      <c r="I190" s="41"/>
    </row>
    <row r="191" spans="1:9" s="44" customFormat="1">
      <c r="A191" s="57"/>
      <c r="C191" s="41"/>
      <c r="D191" s="41"/>
      <c r="E191" s="41"/>
      <c r="F191" s="41"/>
      <c r="G191" s="41"/>
      <c r="H191" s="41"/>
      <c r="I191" s="41"/>
    </row>
    <row r="192" spans="1:9">
      <c r="A192" s="57"/>
    </row>
  </sheetData>
  <mergeCells count="8">
    <mergeCell ref="A2:G2"/>
    <mergeCell ref="A4:A5"/>
    <mergeCell ref="B4:B5"/>
    <mergeCell ref="C4:G4"/>
    <mergeCell ref="E41:G41"/>
    <mergeCell ref="A7:G7"/>
    <mergeCell ref="A17:G17"/>
    <mergeCell ref="E40:G40"/>
  </mergeCells>
  <phoneticPr fontId="3" type="noConversion"/>
  <pageMargins left="0.78740157480314965" right="0.39370078740157483" top="0.35" bottom="0.78740157480314965" header="0.19685039370078741" footer="0.11811023622047245"/>
  <pageSetup paperSize="9" scale="52" fitToHeight="2" orientation="portrait" verticalDpi="300" r:id="rId1"/>
  <headerFooter alignWithMargins="0">
    <oddHeader xml:space="preserve">&amp;R
&amp;"Times New Roman,обычный"&amp;14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203"/>
  <sheetViews>
    <sheetView view="pageBreakPreview" topLeftCell="A7" zoomScale="75" zoomScaleSheetLayoutView="75" workbookViewId="0">
      <selection activeCell="E12" sqref="E12"/>
    </sheetView>
  </sheetViews>
  <sheetFormatPr defaultRowHeight="18.75"/>
  <cols>
    <col min="1" max="1" width="63.7109375" style="2" customWidth="1"/>
    <col min="2" max="2" width="9.85546875" style="23" customWidth="1"/>
    <col min="3" max="3" width="16.5703125" style="2" customWidth="1"/>
    <col min="4" max="4" width="16.42578125" style="2" customWidth="1"/>
    <col min="5" max="5" width="19.42578125" style="2" customWidth="1"/>
    <col min="6" max="6" width="17.5703125" style="2" customWidth="1"/>
    <col min="7" max="7" width="19.42578125" style="2" customWidth="1"/>
    <col min="8" max="8" width="9.5703125" style="2" customWidth="1"/>
    <col min="9" max="9" width="14.5703125" style="2" customWidth="1"/>
    <col min="10" max="16384" width="9.140625" style="2"/>
  </cols>
  <sheetData>
    <row r="1" spans="1:14">
      <c r="G1" s="2" t="s">
        <v>359</v>
      </c>
    </row>
    <row r="3" spans="1:14">
      <c r="A3" s="368" t="s">
        <v>161</v>
      </c>
      <c r="B3" s="368"/>
      <c r="C3" s="368"/>
      <c r="D3" s="368"/>
      <c r="E3" s="368"/>
      <c r="F3" s="368"/>
      <c r="G3" s="368"/>
    </row>
    <row r="4" spans="1:14">
      <c r="A4" s="389"/>
      <c r="B4" s="389"/>
      <c r="C4" s="389"/>
      <c r="D4" s="389"/>
      <c r="E4" s="389"/>
      <c r="F4" s="389"/>
      <c r="G4" s="389"/>
    </row>
    <row r="5" spans="1:14" ht="43.5" customHeight="1">
      <c r="A5" s="365" t="s">
        <v>181</v>
      </c>
      <c r="B5" s="366" t="s">
        <v>7</v>
      </c>
      <c r="C5" s="377" t="s">
        <v>254</v>
      </c>
      <c r="D5" s="378"/>
      <c r="E5" s="378"/>
      <c r="F5" s="378"/>
      <c r="G5" s="379"/>
    </row>
    <row r="6" spans="1:14" ht="66" customHeight="1">
      <c r="A6" s="365"/>
      <c r="B6" s="366"/>
      <c r="C6" s="14" t="s">
        <v>255</v>
      </c>
      <c r="D6" s="14" t="s">
        <v>256</v>
      </c>
      <c r="E6" s="14" t="s">
        <v>257</v>
      </c>
      <c r="F6" s="14" t="s">
        <v>258</v>
      </c>
      <c r="G6" s="59" t="s">
        <v>259</v>
      </c>
    </row>
    <row r="7" spans="1:14" ht="18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14" s="4" customFormat="1" ht="37.5" customHeight="1">
      <c r="A8" s="9" t="s">
        <v>62</v>
      </c>
      <c r="B8" s="167">
        <v>4000</v>
      </c>
      <c r="C8" s="164">
        <v>26774.400000000001</v>
      </c>
      <c r="D8" s="164">
        <v>1242.5</v>
      </c>
      <c r="E8" s="164">
        <v>-25531.9</v>
      </c>
      <c r="F8" s="248">
        <v>4.5999999999999996</v>
      </c>
      <c r="G8" s="87"/>
    </row>
    <row r="9" spans="1:14" ht="20.100000000000001" customHeight="1">
      <c r="A9" s="7" t="s">
        <v>1</v>
      </c>
      <c r="B9" s="166" t="s">
        <v>168</v>
      </c>
      <c r="C9" s="12"/>
      <c r="D9" s="85"/>
      <c r="E9" s="231"/>
      <c r="F9" s="232"/>
      <c r="G9" s="85"/>
    </row>
    <row r="10" spans="1:14" ht="20.100000000000001" customHeight="1">
      <c r="A10" s="7" t="s">
        <v>2</v>
      </c>
      <c r="B10" s="167">
        <v>4020</v>
      </c>
      <c r="C10" s="132">
        <v>21682</v>
      </c>
      <c r="D10" s="132">
        <v>250</v>
      </c>
      <c r="E10" s="231">
        <v>-21432</v>
      </c>
      <c r="F10" s="230">
        <v>1.2</v>
      </c>
      <c r="G10" s="85"/>
      <c r="N10" s="20"/>
    </row>
    <row r="11" spans="1:14" ht="20.100000000000001" customHeight="1">
      <c r="A11" s="110" t="s">
        <v>366</v>
      </c>
      <c r="B11" s="166" t="s">
        <v>331</v>
      </c>
      <c r="C11" s="12">
        <v>11241</v>
      </c>
      <c r="D11" s="12">
        <v>250</v>
      </c>
      <c r="E11" s="231">
        <v>-10991</v>
      </c>
      <c r="F11" s="230">
        <v>2.2000000000000002</v>
      </c>
      <c r="G11" s="85"/>
      <c r="I11" s="302"/>
      <c r="N11" s="20"/>
    </row>
    <row r="12" spans="1:14" ht="33" customHeight="1">
      <c r="A12" s="110" t="s">
        <v>387</v>
      </c>
      <c r="B12" s="166" t="s">
        <v>332</v>
      </c>
      <c r="C12" s="12">
        <v>10000</v>
      </c>
      <c r="D12" s="12">
        <v>0</v>
      </c>
      <c r="E12" s="231">
        <v>0</v>
      </c>
      <c r="F12" s="230">
        <v>0</v>
      </c>
      <c r="G12" s="85"/>
      <c r="I12" s="302"/>
      <c r="N12" s="20"/>
    </row>
    <row r="13" spans="1:14" ht="20.100000000000001" customHeight="1">
      <c r="A13" s="110" t="s">
        <v>367</v>
      </c>
      <c r="B13" s="166" t="s">
        <v>333</v>
      </c>
      <c r="C13" s="12">
        <v>21</v>
      </c>
      <c r="D13" s="12">
        <v>0</v>
      </c>
      <c r="E13" s="231">
        <v>0</v>
      </c>
      <c r="F13" s="230">
        <v>0</v>
      </c>
      <c r="G13" s="85"/>
      <c r="I13" s="302"/>
      <c r="N13" s="20"/>
    </row>
    <row r="14" spans="1:14" ht="20.100000000000001" customHeight="1">
      <c r="A14" s="110" t="s">
        <v>368</v>
      </c>
      <c r="B14" s="166" t="s">
        <v>369</v>
      </c>
      <c r="C14" s="12">
        <v>250</v>
      </c>
      <c r="D14" s="12">
        <v>0</v>
      </c>
      <c r="E14" s="231">
        <v>0</v>
      </c>
      <c r="F14" s="230">
        <v>0</v>
      </c>
      <c r="G14" s="85"/>
      <c r="I14" s="302"/>
      <c r="J14" s="303"/>
      <c r="N14" s="304"/>
    </row>
    <row r="15" spans="1:14" ht="20.100000000000001" customHeight="1">
      <c r="A15" s="110" t="s">
        <v>370</v>
      </c>
      <c r="B15" s="166" t="s">
        <v>371</v>
      </c>
      <c r="C15" s="12">
        <v>70</v>
      </c>
      <c r="D15" s="12">
        <v>0</v>
      </c>
      <c r="E15" s="231">
        <v>0</v>
      </c>
      <c r="F15" s="230">
        <v>0</v>
      </c>
      <c r="G15" s="85"/>
      <c r="I15" s="302"/>
      <c r="J15" s="303"/>
      <c r="N15" s="304"/>
    </row>
    <row r="16" spans="1:14" ht="20.100000000000001" customHeight="1">
      <c r="A16" s="110" t="s">
        <v>372</v>
      </c>
      <c r="B16" s="166" t="s">
        <v>373</v>
      </c>
      <c r="C16" s="12">
        <v>100</v>
      </c>
      <c r="D16" s="12">
        <v>0</v>
      </c>
      <c r="E16" s="231">
        <v>0</v>
      </c>
      <c r="F16" s="230">
        <v>0</v>
      </c>
      <c r="G16" s="85"/>
      <c r="I16" s="302"/>
      <c r="J16" s="303"/>
      <c r="N16" s="304"/>
    </row>
    <row r="17" spans="1:13" ht="38.25" customHeight="1">
      <c r="A17" s="7" t="s">
        <v>15</v>
      </c>
      <c r="B17" s="166">
        <v>4030</v>
      </c>
      <c r="C17" s="85"/>
      <c r="D17" s="85"/>
      <c r="E17" s="231"/>
      <c r="F17" s="233"/>
      <c r="G17" s="85"/>
      <c r="J17" s="303"/>
      <c r="M17" s="20"/>
    </row>
    <row r="18" spans="1:13" ht="27" customHeight="1">
      <c r="A18" s="7" t="s">
        <v>3</v>
      </c>
      <c r="B18" s="167">
        <v>4040</v>
      </c>
      <c r="C18" s="85"/>
      <c r="D18" s="85"/>
      <c r="E18" s="231"/>
      <c r="F18" s="233"/>
      <c r="G18" s="85"/>
      <c r="J18" s="303"/>
    </row>
    <row r="19" spans="1:13" ht="34.5" customHeight="1">
      <c r="A19" s="7" t="s">
        <v>54</v>
      </c>
      <c r="B19" s="166">
        <v>4050</v>
      </c>
      <c r="C19" s="132">
        <v>5092.3999999999996</v>
      </c>
      <c r="D19" s="132">
        <v>992.5</v>
      </c>
      <c r="E19" s="247">
        <v>-4099.8999999999996</v>
      </c>
      <c r="F19" s="248">
        <v>19.5</v>
      </c>
      <c r="G19" s="85"/>
      <c r="J19" s="303"/>
    </row>
    <row r="20" spans="1:13" ht="37.5">
      <c r="A20" s="7" t="s">
        <v>316</v>
      </c>
      <c r="B20" s="166" t="s">
        <v>400</v>
      </c>
      <c r="C20" s="12">
        <v>0</v>
      </c>
      <c r="D20" s="12">
        <v>0</v>
      </c>
      <c r="E20" s="231">
        <v>0</v>
      </c>
      <c r="F20" s="230">
        <v>0</v>
      </c>
      <c r="G20" s="85"/>
      <c r="J20" s="303"/>
    </row>
    <row r="21" spans="1:13" ht="38.25" customHeight="1">
      <c r="A21" s="110" t="s">
        <v>335</v>
      </c>
      <c r="B21" s="166" t="s">
        <v>401</v>
      </c>
      <c r="C21" s="161">
        <v>330.1</v>
      </c>
      <c r="D21" s="161">
        <v>330.1</v>
      </c>
      <c r="E21" s="231">
        <v>0</v>
      </c>
      <c r="F21" s="230">
        <v>100</v>
      </c>
      <c r="G21" s="161"/>
      <c r="J21" s="305"/>
    </row>
    <row r="22" spans="1:13" ht="38.25" customHeight="1">
      <c r="A22" s="110" t="s">
        <v>374</v>
      </c>
      <c r="B22" s="166" t="s">
        <v>402</v>
      </c>
      <c r="C22" s="161">
        <v>1487</v>
      </c>
      <c r="D22" s="161">
        <v>0</v>
      </c>
      <c r="E22" s="231">
        <v>-1487</v>
      </c>
      <c r="F22" s="230">
        <v>0</v>
      </c>
      <c r="G22" s="161"/>
      <c r="J22" s="305"/>
    </row>
    <row r="23" spans="1:13" ht="29.25" customHeight="1">
      <c r="A23" s="110" t="s">
        <v>375</v>
      </c>
      <c r="B23" s="166" t="s">
        <v>403</v>
      </c>
      <c r="C23" s="161">
        <v>350</v>
      </c>
      <c r="D23" s="161">
        <v>0</v>
      </c>
      <c r="E23" s="231">
        <v>-350</v>
      </c>
      <c r="F23" s="230">
        <v>0</v>
      </c>
      <c r="G23" s="161"/>
      <c r="J23" s="305"/>
    </row>
    <row r="24" spans="1:13" ht="24" customHeight="1">
      <c r="A24" s="110" t="s">
        <v>376</v>
      </c>
      <c r="B24" s="166" t="s">
        <v>404</v>
      </c>
      <c r="C24" s="161">
        <v>0</v>
      </c>
      <c r="D24" s="161">
        <v>0</v>
      </c>
      <c r="E24" s="231">
        <v>0</v>
      </c>
      <c r="F24" s="230">
        <v>0</v>
      </c>
      <c r="G24" s="161"/>
    </row>
    <row r="25" spans="1:13" ht="31.5" customHeight="1">
      <c r="A25" s="110" t="s">
        <v>377</v>
      </c>
      <c r="B25" s="166" t="s">
        <v>405</v>
      </c>
      <c r="C25" s="161">
        <v>200</v>
      </c>
      <c r="D25" s="161">
        <v>0</v>
      </c>
      <c r="E25" s="231">
        <v>-200</v>
      </c>
      <c r="F25" s="230">
        <v>0</v>
      </c>
      <c r="G25" s="161"/>
    </row>
    <row r="26" spans="1:13" ht="36" customHeight="1">
      <c r="A26" s="110" t="s">
        <v>378</v>
      </c>
      <c r="B26" s="166" t="s">
        <v>406</v>
      </c>
      <c r="C26" s="161">
        <v>140</v>
      </c>
      <c r="D26" s="161">
        <v>0</v>
      </c>
      <c r="E26" s="231">
        <v>-140</v>
      </c>
      <c r="F26" s="230">
        <v>0</v>
      </c>
      <c r="G26" s="161"/>
    </row>
    <row r="27" spans="1:13" ht="30.75" customHeight="1">
      <c r="A27" s="110" t="s">
        <v>379</v>
      </c>
      <c r="B27" s="166" t="s">
        <v>407</v>
      </c>
      <c r="C27" s="161">
        <v>985.3</v>
      </c>
      <c r="D27" s="161">
        <v>0</v>
      </c>
      <c r="E27" s="231">
        <v>-985.3</v>
      </c>
      <c r="F27" s="230">
        <v>0</v>
      </c>
      <c r="G27" s="161"/>
    </row>
    <row r="28" spans="1:13" ht="33" customHeight="1">
      <c r="A28" s="110" t="s">
        <v>408</v>
      </c>
      <c r="B28" s="166" t="s">
        <v>381</v>
      </c>
      <c r="C28" s="161">
        <v>500</v>
      </c>
      <c r="D28" s="161">
        <v>0</v>
      </c>
      <c r="E28" s="231">
        <v>-500</v>
      </c>
      <c r="F28" s="230">
        <v>0</v>
      </c>
      <c r="G28" s="161"/>
    </row>
    <row r="29" spans="1:13" ht="25.5" customHeight="1">
      <c r="A29" s="110" t="s">
        <v>382</v>
      </c>
      <c r="B29" s="166" t="s">
        <v>383</v>
      </c>
      <c r="C29" s="161">
        <v>1100</v>
      </c>
      <c r="D29" s="161">
        <v>662.4</v>
      </c>
      <c r="E29" s="231">
        <v>-437.6</v>
      </c>
      <c r="F29" s="230">
        <v>60.2</v>
      </c>
      <c r="G29" s="161"/>
      <c r="J29" s="306"/>
    </row>
    <row r="30" spans="1:13" ht="25.5" customHeight="1">
      <c r="A30" s="276"/>
      <c r="B30" s="177"/>
      <c r="C30" s="187"/>
      <c r="D30" s="187"/>
      <c r="E30" s="277"/>
      <c r="F30" s="272"/>
      <c r="G30" s="187"/>
      <c r="J30" s="306"/>
    </row>
    <row r="31" spans="1:13" ht="25.5" customHeight="1">
      <c r="A31" s="276"/>
      <c r="B31" s="177"/>
      <c r="C31" s="187"/>
      <c r="D31" s="187"/>
      <c r="E31" s="278"/>
      <c r="F31" s="272"/>
      <c r="G31" s="187"/>
      <c r="J31" s="306"/>
    </row>
    <row r="32" spans="1:13" ht="25.5" customHeight="1">
      <c r="A32" s="276"/>
      <c r="B32" s="177"/>
      <c r="C32" s="187"/>
      <c r="D32" s="187"/>
      <c r="E32" s="278"/>
      <c r="F32" s="272"/>
      <c r="G32" s="187"/>
    </row>
    <row r="33" spans="1:8" ht="25.5" customHeight="1">
      <c r="A33" s="276"/>
      <c r="B33" s="177"/>
      <c r="C33" s="187"/>
      <c r="D33" s="187"/>
      <c r="E33" s="278"/>
      <c r="F33" s="272"/>
      <c r="G33" s="187"/>
    </row>
    <row r="34" spans="1:8" ht="29.25" customHeight="1">
      <c r="A34" s="26"/>
      <c r="B34" s="177"/>
      <c r="C34" s="187"/>
      <c r="D34" s="189"/>
      <c r="E34" s="278"/>
      <c r="F34" s="188"/>
      <c r="G34" s="187"/>
    </row>
    <row r="35" spans="1:8" s="1" customFormat="1" ht="20.100000000000001" customHeight="1">
      <c r="A35" s="338"/>
      <c r="B35" s="339"/>
      <c r="C35" s="336"/>
      <c r="D35" s="336"/>
      <c r="E35" s="340"/>
      <c r="F35" s="336"/>
      <c r="G35" s="336"/>
      <c r="H35" s="2"/>
    </row>
    <row r="36" spans="1:8" ht="20.100000000000001" customHeight="1">
      <c r="A36" s="332" t="s">
        <v>428</v>
      </c>
      <c r="B36" s="333"/>
      <c r="C36" s="334"/>
      <c r="D36" s="335"/>
      <c r="E36" s="369" t="s">
        <v>429</v>
      </c>
      <c r="F36" s="369"/>
      <c r="G36" s="369"/>
    </row>
    <row r="37" spans="1:8" s="1" customFormat="1" ht="20.100000000000001" customHeight="1">
      <c r="A37" s="310" t="s">
        <v>430</v>
      </c>
      <c r="B37" s="2"/>
      <c r="C37" s="310" t="s">
        <v>59</v>
      </c>
      <c r="D37" s="3"/>
      <c r="E37" s="387" t="s">
        <v>267</v>
      </c>
      <c r="F37" s="387"/>
      <c r="G37" s="387"/>
    </row>
    <row r="38" spans="1:8">
      <c r="A38" s="46"/>
    </row>
    <row r="39" spans="1:8">
      <c r="A39" s="46"/>
    </row>
    <row r="40" spans="1:8">
      <c r="A40" s="46"/>
    </row>
    <row r="41" spans="1:8">
      <c r="A41" s="46"/>
    </row>
    <row r="42" spans="1:8">
      <c r="A42" s="46"/>
    </row>
    <row r="43" spans="1:8">
      <c r="A43" s="46"/>
    </row>
    <row r="44" spans="1:8">
      <c r="A44" s="46"/>
      <c r="B44" s="2"/>
    </row>
    <row r="45" spans="1:8">
      <c r="A45" s="46"/>
      <c r="B45" s="2"/>
    </row>
    <row r="46" spans="1:8">
      <c r="A46" s="46"/>
      <c r="B46" s="2"/>
    </row>
    <row r="47" spans="1:8">
      <c r="A47" s="46"/>
      <c r="B47" s="2"/>
    </row>
    <row r="48" spans="1:8">
      <c r="A48" s="46"/>
      <c r="B48" s="2"/>
    </row>
    <row r="49" spans="1:2">
      <c r="A49" s="46"/>
      <c r="B49" s="2"/>
    </row>
    <row r="50" spans="1:2">
      <c r="A50" s="46"/>
      <c r="B50" s="2"/>
    </row>
    <row r="51" spans="1:2">
      <c r="A51" s="46"/>
      <c r="B51" s="2"/>
    </row>
    <row r="52" spans="1:2">
      <c r="A52" s="46"/>
      <c r="B52" s="2"/>
    </row>
    <row r="53" spans="1:2">
      <c r="A53" s="46"/>
      <c r="B53" s="2"/>
    </row>
    <row r="54" spans="1:2">
      <c r="A54" s="46"/>
      <c r="B54" s="2"/>
    </row>
    <row r="55" spans="1:2">
      <c r="A55" s="46"/>
      <c r="B55" s="2"/>
    </row>
    <row r="56" spans="1:2">
      <c r="A56" s="46"/>
      <c r="B56" s="2"/>
    </row>
    <row r="57" spans="1:2">
      <c r="A57" s="46"/>
      <c r="B57" s="2"/>
    </row>
    <row r="58" spans="1:2">
      <c r="A58" s="46"/>
      <c r="B58" s="2"/>
    </row>
    <row r="59" spans="1:2">
      <c r="A59" s="46"/>
      <c r="B59" s="2"/>
    </row>
    <row r="60" spans="1:2">
      <c r="A60" s="46"/>
      <c r="B60" s="2"/>
    </row>
    <row r="61" spans="1:2">
      <c r="A61" s="46"/>
      <c r="B61" s="2"/>
    </row>
    <row r="62" spans="1:2">
      <c r="A62" s="46"/>
      <c r="B62" s="2"/>
    </row>
    <row r="63" spans="1:2">
      <c r="A63" s="46"/>
      <c r="B63" s="2"/>
    </row>
    <row r="64" spans="1:2">
      <c r="A64" s="46"/>
      <c r="B64" s="2"/>
    </row>
    <row r="65" spans="1:2">
      <c r="A65" s="46"/>
      <c r="B65" s="2"/>
    </row>
    <row r="66" spans="1:2">
      <c r="A66" s="46"/>
      <c r="B66" s="2"/>
    </row>
    <row r="67" spans="1:2">
      <c r="A67" s="46"/>
      <c r="B67" s="2"/>
    </row>
    <row r="68" spans="1:2">
      <c r="A68" s="46"/>
      <c r="B68" s="2"/>
    </row>
    <row r="69" spans="1:2">
      <c r="A69" s="46"/>
      <c r="B69" s="2"/>
    </row>
    <row r="70" spans="1:2">
      <c r="A70" s="46"/>
      <c r="B70" s="2"/>
    </row>
    <row r="71" spans="1:2">
      <c r="A71" s="46"/>
      <c r="B71" s="2"/>
    </row>
    <row r="72" spans="1:2">
      <c r="A72" s="46"/>
      <c r="B72" s="2"/>
    </row>
    <row r="73" spans="1:2">
      <c r="A73" s="46"/>
      <c r="B73" s="2"/>
    </row>
    <row r="74" spans="1:2">
      <c r="A74" s="46"/>
      <c r="B74" s="2"/>
    </row>
    <row r="75" spans="1:2">
      <c r="A75" s="46"/>
      <c r="B75" s="2"/>
    </row>
    <row r="76" spans="1:2">
      <c r="A76" s="46"/>
      <c r="B76" s="2"/>
    </row>
    <row r="77" spans="1:2">
      <c r="A77" s="46"/>
      <c r="B77" s="2"/>
    </row>
    <row r="78" spans="1:2">
      <c r="A78" s="46"/>
      <c r="B78" s="2"/>
    </row>
    <row r="79" spans="1:2">
      <c r="A79" s="46"/>
      <c r="B79" s="2"/>
    </row>
    <row r="80" spans="1:2">
      <c r="A80" s="46"/>
      <c r="B80" s="2"/>
    </row>
    <row r="81" spans="1:2">
      <c r="A81" s="46"/>
      <c r="B81" s="2"/>
    </row>
    <row r="82" spans="1:2">
      <c r="A82" s="46"/>
      <c r="B82" s="2"/>
    </row>
    <row r="83" spans="1:2">
      <c r="A83" s="46"/>
      <c r="B83" s="2"/>
    </row>
    <row r="84" spans="1:2">
      <c r="A84" s="46"/>
      <c r="B84" s="2"/>
    </row>
    <row r="85" spans="1:2">
      <c r="A85" s="46"/>
      <c r="B85" s="2"/>
    </row>
    <row r="86" spans="1:2">
      <c r="A86" s="46"/>
      <c r="B86" s="2"/>
    </row>
    <row r="87" spans="1:2">
      <c r="A87" s="46"/>
      <c r="B87" s="2"/>
    </row>
    <row r="88" spans="1:2">
      <c r="A88" s="46"/>
      <c r="B88" s="2"/>
    </row>
    <row r="89" spans="1:2">
      <c r="A89" s="46"/>
      <c r="B89" s="2"/>
    </row>
    <row r="90" spans="1:2">
      <c r="A90" s="46"/>
      <c r="B90" s="2"/>
    </row>
    <row r="91" spans="1:2">
      <c r="A91" s="46"/>
      <c r="B91" s="2"/>
    </row>
    <row r="92" spans="1:2">
      <c r="A92" s="46"/>
      <c r="B92" s="2"/>
    </row>
    <row r="93" spans="1:2">
      <c r="A93" s="46"/>
      <c r="B93" s="2"/>
    </row>
    <row r="94" spans="1:2">
      <c r="A94" s="46"/>
      <c r="B94" s="2"/>
    </row>
    <row r="95" spans="1:2">
      <c r="A95" s="46"/>
      <c r="B95" s="2"/>
    </row>
    <row r="96" spans="1:2">
      <c r="A96" s="46"/>
      <c r="B96" s="2"/>
    </row>
    <row r="97" spans="1:2">
      <c r="A97" s="46"/>
      <c r="B97" s="2"/>
    </row>
    <row r="98" spans="1:2">
      <c r="A98" s="46"/>
      <c r="B98" s="2"/>
    </row>
    <row r="99" spans="1:2">
      <c r="A99" s="46"/>
      <c r="B99" s="2"/>
    </row>
    <row r="100" spans="1:2">
      <c r="A100" s="46"/>
      <c r="B100" s="2"/>
    </row>
    <row r="101" spans="1:2">
      <c r="A101" s="46"/>
      <c r="B101" s="2"/>
    </row>
    <row r="102" spans="1:2">
      <c r="A102" s="46"/>
      <c r="B102" s="2"/>
    </row>
    <row r="103" spans="1:2">
      <c r="A103" s="46"/>
      <c r="B103" s="2"/>
    </row>
    <row r="104" spans="1:2">
      <c r="A104" s="46"/>
      <c r="B104" s="2"/>
    </row>
    <row r="105" spans="1:2">
      <c r="A105" s="46"/>
      <c r="B105" s="2"/>
    </row>
    <row r="106" spans="1:2">
      <c r="A106" s="46"/>
      <c r="B106" s="2"/>
    </row>
    <row r="107" spans="1:2">
      <c r="A107" s="46"/>
      <c r="B107" s="2"/>
    </row>
    <row r="108" spans="1:2">
      <c r="A108" s="46"/>
      <c r="B108" s="2"/>
    </row>
    <row r="109" spans="1:2">
      <c r="A109" s="46"/>
      <c r="B109" s="2"/>
    </row>
    <row r="110" spans="1:2">
      <c r="A110" s="46"/>
      <c r="B110" s="2"/>
    </row>
    <row r="111" spans="1:2">
      <c r="A111" s="46"/>
      <c r="B111" s="2"/>
    </row>
    <row r="112" spans="1:2">
      <c r="A112" s="46"/>
      <c r="B112" s="2"/>
    </row>
    <row r="113" spans="1:2">
      <c r="A113" s="46"/>
      <c r="B113" s="2"/>
    </row>
    <row r="114" spans="1:2">
      <c r="A114" s="46"/>
      <c r="B114" s="2"/>
    </row>
    <row r="115" spans="1:2">
      <c r="A115" s="46"/>
      <c r="B115" s="2"/>
    </row>
    <row r="116" spans="1:2">
      <c r="A116" s="46"/>
      <c r="B116" s="2"/>
    </row>
    <row r="117" spans="1:2">
      <c r="A117" s="46"/>
      <c r="B117" s="2"/>
    </row>
    <row r="118" spans="1:2">
      <c r="A118" s="46"/>
      <c r="B118" s="2"/>
    </row>
    <row r="119" spans="1:2">
      <c r="A119" s="46"/>
      <c r="B119" s="2"/>
    </row>
    <row r="120" spans="1:2">
      <c r="A120" s="46"/>
      <c r="B120" s="2"/>
    </row>
    <row r="121" spans="1:2">
      <c r="A121" s="46"/>
      <c r="B121" s="2"/>
    </row>
    <row r="122" spans="1:2">
      <c r="A122" s="46"/>
      <c r="B122" s="2"/>
    </row>
    <row r="123" spans="1:2">
      <c r="A123" s="46"/>
      <c r="B123" s="2"/>
    </row>
    <row r="124" spans="1:2">
      <c r="A124" s="46"/>
      <c r="B124" s="2"/>
    </row>
    <row r="125" spans="1:2">
      <c r="A125" s="46"/>
      <c r="B125" s="2"/>
    </row>
    <row r="126" spans="1:2">
      <c r="A126" s="46"/>
      <c r="B126" s="2"/>
    </row>
    <row r="127" spans="1:2">
      <c r="A127" s="46"/>
      <c r="B127" s="2"/>
    </row>
    <row r="128" spans="1:2">
      <c r="A128" s="46"/>
      <c r="B128" s="2"/>
    </row>
    <row r="129" spans="1:2">
      <c r="A129" s="46"/>
      <c r="B129" s="2"/>
    </row>
    <row r="130" spans="1:2">
      <c r="A130" s="46"/>
      <c r="B130" s="2"/>
    </row>
    <row r="131" spans="1:2">
      <c r="A131" s="46"/>
      <c r="B131" s="2"/>
    </row>
    <row r="132" spans="1:2">
      <c r="A132" s="46"/>
      <c r="B132" s="2"/>
    </row>
    <row r="133" spans="1:2">
      <c r="A133" s="46"/>
      <c r="B133" s="2"/>
    </row>
    <row r="134" spans="1:2">
      <c r="A134" s="46"/>
      <c r="B134" s="2"/>
    </row>
    <row r="135" spans="1:2">
      <c r="A135" s="46"/>
      <c r="B135" s="2"/>
    </row>
    <row r="136" spans="1:2">
      <c r="A136" s="46"/>
      <c r="B136" s="2"/>
    </row>
    <row r="137" spans="1:2">
      <c r="A137" s="46"/>
      <c r="B137" s="2"/>
    </row>
    <row r="138" spans="1:2">
      <c r="A138" s="46"/>
      <c r="B138" s="2"/>
    </row>
    <row r="139" spans="1:2">
      <c r="A139" s="46"/>
      <c r="B139" s="2"/>
    </row>
    <row r="140" spans="1:2">
      <c r="A140" s="46"/>
      <c r="B140" s="2"/>
    </row>
    <row r="141" spans="1:2">
      <c r="A141" s="46"/>
      <c r="B141" s="2"/>
    </row>
    <row r="142" spans="1:2">
      <c r="A142" s="46"/>
      <c r="B142" s="2"/>
    </row>
    <row r="143" spans="1:2">
      <c r="A143" s="46"/>
      <c r="B143" s="2"/>
    </row>
    <row r="144" spans="1:2">
      <c r="A144" s="46"/>
      <c r="B144" s="2"/>
    </row>
    <row r="145" spans="1:2">
      <c r="A145" s="46"/>
      <c r="B145" s="2"/>
    </row>
    <row r="146" spans="1:2">
      <c r="A146" s="46"/>
      <c r="B146" s="2"/>
    </row>
    <row r="147" spans="1:2">
      <c r="A147" s="46"/>
      <c r="B147" s="2"/>
    </row>
    <row r="148" spans="1:2">
      <c r="A148" s="46"/>
      <c r="B148" s="2"/>
    </row>
    <row r="149" spans="1:2">
      <c r="A149" s="46"/>
      <c r="B149" s="2"/>
    </row>
    <row r="150" spans="1:2">
      <c r="A150" s="46"/>
      <c r="B150" s="2"/>
    </row>
    <row r="151" spans="1:2">
      <c r="A151" s="46"/>
      <c r="B151" s="2"/>
    </row>
    <row r="152" spans="1:2">
      <c r="A152" s="46"/>
      <c r="B152" s="2"/>
    </row>
    <row r="153" spans="1:2">
      <c r="A153" s="46"/>
      <c r="B153" s="2"/>
    </row>
    <row r="154" spans="1:2">
      <c r="A154" s="46"/>
      <c r="B154" s="2"/>
    </row>
    <row r="155" spans="1:2">
      <c r="A155" s="46"/>
      <c r="B155" s="2"/>
    </row>
    <row r="156" spans="1:2">
      <c r="A156" s="46"/>
      <c r="B156" s="2"/>
    </row>
    <row r="157" spans="1:2">
      <c r="A157" s="46"/>
      <c r="B157" s="2"/>
    </row>
    <row r="158" spans="1:2">
      <c r="A158" s="46"/>
      <c r="B158" s="2"/>
    </row>
    <row r="159" spans="1:2">
      <c r="A159" s="46"/>
      <c r="B159" s="2"/>
    </row>
    <row r="160" spans="1:2">
      <c r="A160" s="46"/>
      <c r="B160" s="2"/>
    </row>
    <row r="161" spans="1:2">
      <c r="A161" s="46"/>
      <c r="B161" s="2"/>
    </row>
    <row r="162" spans="1:2">
      <c r="A162" s="46"/>
      <c r="B162" s="2"/>
    </row>
    <row r="163" spans="1:2">
      <c r="A163" s="46"/>
      <c r="B163" s="2"/>
    </row>
    <row r="164" spans="1:2">
      <c r="A164" s="46"/>
      <c r="B164" s="2"/>
    </row>
    <row r="165" spans="1:2">
      <c r="A165" s="46"/>
      <c r="B165" s="2"/>
    </row>
    <row r="166" spans="1:2">
      <c r="A166" s="46"/>
      <c r="B166" s="2"/>
    </row>
    <row r="167" spans="1:2">
      <c r="A167" s="46"/>
      <c r="B167" s="2"/>
    </row>
    <row r="168" spans="1:2">
      <c r="A168" s="46"/>
      <c r="B168" s="2"/>
    </row>
    <row r="169" spans="1:2">
      <c r="A169" s="46"/>
      <c r="B169" s="2"/>
    </row>
    <row r="170" spans="1:2">
      <c r="A170" s="46"/>
      <c r="B170" s="2"/>
    </row>
    <row r="171" spans="1:2">
      <c r="A171" s="46"/>
      <c r="B171" s="2"/>
    </row>
    <row r="172" spans="1:2">
      <c r="A172" s="46"/>
      <c r="B172" s="2"/>
    </row>
    <row r="173" spans="1:2">
      <c r="A173" s="46"/>
      <c r="B173" s="2"/>
    </row>
    <row r="174" spans="1:2">
      <c r="A174" s="46"/>
      <c r="B174" s="2"/>
    </row>
    <row r="175" spans="1:2">
      <c r="A175" s="46"/>
      <c r="B175" s="2"/>
    </row>
    <row r="176" spans="1:2">
      <c r="A176" s="46"/>
      <c r="B176" s="2"/>
    </row>
    <row r="177" spans="1:2">
      <c r="A177" s="46"/>
      <c r="B177" s="2"/>
    </row>
    <row r="178" spans="1:2">
      <c r="A178" s="46"/>
      <c r="B178" s="2"/>
    </row>
    <row r="179" spans="1:2">
      <c r="A179" s="46"/>
      <c r="B179" s="2"/>
    </row>
    <row r="180" spans="1:2">
      <c r="A180" s="46"/>
      <c r="B180" s="2"/>
    </row>
    <row r="181" spans="1:2">
      <c r="A181" s="46"/>
      <c r="B181" s="2"/>
    </row>
    <row r="182" spans="1:2">
      <c r="A182" s="46"/>
      <c r="B182" s="2"/>
    </row>
    <row r="183" spans="1:2">
      <c r="A183" s="46"/>
      <c r="B183" s="2"/>
    </row>
    <row r="184" spans="1:2">
      <c r="A184" s="46"/>
      <c r="B184" s="2"/>
    </row>
    <row r="185" spans="1:2">
      <c r="A185" s="46"/>
      <c r="B185" s="2"/>
    </row>
    <row r="186" spans="1:2">
      <c r="A186" s="46"/>
      <c r="B186" s="2"/>
    </row>
    <row r="187" spans="1:2">
      <c r="A187" s="46"/>
      <c r="B187" s="2"/>
    </row>
    <row r="188" spans="1:2">
      <c r="A188" s="46"/>
      <c r="B188" s="2"/>
    </row>
    <row r="189" spans="1:2">
      <c r="A189" s="46"/>
      <c r="B189" s="2"/>
    </row>
    <row r="190" spans="1:2">
      <c r="A190" s="46"/>
      <c r="B190" s="2"/>
    </row>
    <row r="191" spans="1:2">
      <c r="A191" s="46"/>
      <c r="B191" s="2"/>
    </row>
    <row r="192" spans="1:2">
      <c r="A192" s="46"/>
      <c r="B192" s="2"/>
    </row>
    <row r="193" spans="1:2">
      <c r="A193" s="46"/>
      <c r="B193" s="2"/>
    </row>
    <row r="194" spans="1:2">
      <c r="A194" s="46"/>
      <c r="B194" s="2"/>
    </row>
    <row r="195" spans="1:2">
      <c r="A195" s="46"/>
      <c r="B195" s="2"/>
    </row>
    <row r="196" spans="1:2">
      <c r="A196" s="46"/>
      <c r="B196" s="2"/>
    </row>
    <row r="197" spans="1:2">
      <c r="A197" s="46"/>
      <c r="B197" s="2"/>
    </row>
    <row r="198" spans="1:2">
      <c r="A198" s="46"/>
      <c r="B198" s="2"/>
    </row>
    <row r="199" spans="1:2">
      <c r="A199" s="46"/>
      <c r="B199" s="2"/>
    </row>
    <row r="200" spans="1:2">
      <c r="A200" s="46"/>
      <c r="B200" s="2"/>
    </row>
    <row r="201" spans="1:2">
      <c r="A201" s="46"/>
      <c r="B201" s="2"/>
    </row>
    <row r="202" spans="1:2">
      <c r="A202" s="46"/>
      <c r="B202" s="2"/>
    </row>
    <row r="203" spans="1:2">
      <c r="A203" s="46"/>
      <c r="B203" s="2"/>
    </row>
  </sheetData>
  <mergeCells count="7">
    <mergeCell ref="E36:G36"/>
    <mergeCell ref="E37:G37"/>
    <mergeCell ref="A5:A6"/>
    <mergeCell ref="A3:G3"/>
    <mergeCell ref="B5:B6"/>
    <mergeCell ref="A4:G4"/>
    <mergeCell ref="C5:G5"/>
  </mergeCells>
  <phoneticPr fontId="0" type="noConversion"/>
  <pageMargins left="0.78740157480314965" right="0.39370078740157483" top="0.78740157480314965" bottom="0.78740157480314965" header="0.27559055118110237" footer="0.31496062992125984"/>
  <pageSetup paperSize="9" scale="55" firstPageNumber="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Z60"/>
  <sheetViews>
    <sheetView view="pageBreakPreview" topLeftCell="A13" zoomScale="75" zoomScaleNormal="70" zoomScaleSheetLayoutView="75" workbookViewId="0">
      <selection activeCell="C13" sqref="C13"/>
    </sheetView>
  </sheetViews>
  <sheetFormatPr defaultRowHeight="18.75"/>
  <cols>
    <col min="1" max="1" width="54.42578125" style="1" customWidth="1"/>
    <col min="2" max="2" width="17.7109375" style="19" customWidth="1"/>
    <col min="3" max="3" width="16.7109375" style="1" customWidth="1"/>
    <col min="4" max="4" width="12.5703125" style="1" customWidth="1"/>
    <col min="5" max="5" width="5.42578125" style="1" customWidth="1"/>
    <col min="6" max="6" width="9.140625" style="1"/>
    <col min="7" max="8" width="8.5703125" style="1" customWidth="1"/>
    <col min="9" max="9" width="13" style="1" customWidth="1"/>
    <col min="10" max="10" width="15.85546875" style="1" customWidth="1"/>
    <col min="11" max="11" width="11.7109375" style="1" customWidth="1"/>
    <col min="12" max="12" width="11.140625" style="1" customWidth="1"/>
    <col min="13" max="13" width="14.5703125" style="1" customWidth="1"/>
    <col min="14" max="14" width="14.7109375" style="1" customWidth="1"/>
    <col min="15" max="15" width="15" style="1" customWidth="1"/>
    <col min="16" max="16" width="10" style="1" customWidth="1"/>
    <col min="17" max="18" width="14.42578125" style="1" customWidth="1"/>
    <col min="19" max="19" width="14.28515625" style="1" customWidth="1"/>
    <col min="20" max="20" width="15.5703125" style="1" customWidth="1"/>
    <col min="21" max="21" width="16.42578125" style="1" customWidth="1"/>
    <col min="22" max="22" width="12.85546875" style="1" customWidth="1"/>
    <col min="23" max="23" width="14.140625" style="1" customWidth="1"/>
    <col min="24" max="24" width="13.7109375" style="1" customWidth="1"/>
    <col min="25" max="25" width="12.140625" style="1" customWidth="1"/>
    <col min="26" max="26" width="15.85546875" style="1" customWidth="1"/>
    <col min="27" max="27" width="16.42578125" style="1" customWidth="1"/>
    <col min="28" max="16384" width="9.140625" style="1"/>
  </cols>
  <sheetData>
    <row r="1" spans="1:26">
      <c r="E1" s="399"/>
      <c r="F1" s="399"/>
      <c r="G1" s="399"/>
      <c r="R1" s="49"/>
      <c r="S1" s="382"/>
      <c r="T1" s="382"/>
      <c r="U1" s="382"/>
      <c r="V1" s="2"/>
      <c r="W1" s="31"/>
      <c r="X1" s="382"/>
      <c r="Y1" s="382"/>
      <c r="Z1" s="382"/>
    </row>
    <row r="2" spans="1:26">
      <c r="R2" s="31"/>
      <c r="S2" s="23"/>
      <c r="T2" s="23"/>
      <c r="U2" s="23"/>
      <c r="V2" s="2"/>
      <c r="W2" s="2"/>
      <c r="X2" s="23"/>
      <c r="Y2" s="23"/>
      <c r="Z2" s="23"/>
    </row>
    <row r="3" spans="1:26">
      <c r="R3" s="31"/>
      <c r="S3" s="316"/>
      <c r="T3" s="316"/>
      <c r="U3" s="317"/>
      <c r="V3" s="2"/>
      <c r="W3" s="31"/>
      <c r="X3" s="23"/>
      <c r="Y3" s="23"/>
      <c r="Z3" s="23"/>
    </row>
    <row r="4" spans="1:26">
      <c r="A4" s="400" t="s">
        <v>360</v>
      </c>
      <c r="B4" s="400"/>
      <c r="C4" s="400"/>
      <c r="D4" s="400"/>
      <c r="E4" s="400"/>
      <c r="F4" s="400"/>
      <c r="G4" s="400"/>
      <c r="H4" s="134"/>
      <c r="I4" s="15"/>
      <c r="J4" s="15"/>
      <c r="K4" s="15"/>
      <c r="L4" s="15"/>
      <c r="M4" s="15"/>
      <c r="N4" s="134"/>
      <c r="O4" s="134"/>
      <c r="P4" s="134"/>
      <c r="Q4" s="134"/>
      <c r="R4" s="31"/>
      <c r="S4" s="316"/>
      <c r="T4" s="316"/>
      <c r="U4" s="316"/>
      <c r="V4" s="2"/>
      <c r="W4" s="31"/>
      <c r="X4" s="23"/>
      <c r="Y4" s="23"/>
      <c r="Z4" s="23"/>
    </row>
    <row r="5" spans="1:26" ht="24.75" customHeight="1">
      <c r="A5" s="400" t="s">
        <v>439</v>
      </c>
      <c r="B5" s="400"/>
      <c r="C5" s="400"/>
      <c r="D5" s="400"/>
      <c r="E5" s="400"/>
      <c r="F5" s="400"/>
      <c r="G5" s="400"/>
      <c r="H5" s="134"/>
      <c r="I5" s="15"/>
      <c r="J5" s="15"/>
      <c r="K5" s="15"/>
      <c r="L5" s="15"/>
      <c r="M5" s="15"/>
      <c r="N5" s="134"/>
      <c r="O5" s="134"/>
      <c r="P5" s="134"/>
      <c r="Q5" s="134"/>
      <c r="R5" s="31"/>
      <c r="S5" s="316"/>
      <c r="T5" s="318"/>
      <c r="U5" s="316"/>
      <c r="V5" s="2"/>
      <c r="W5" s="31"/>
      <c r="X5" s="23"/>
      <c r="Y5" s="23"/>
      <c r="Z5" s="23"/>
    </row>
    <row r="6" spans="1:26">
      <c r="A6" s="395" t="s">
        <v>311</v>
      </c>
      <c r="B6" s="395"/>
      <c r="C6" s="395"/>
      <c r="D6" s="395"/>
      <c r="E6" s="395"/>
      <c r="F6" s="395"/>
      <c r="G6" s="395"/>
      <c r="H6" s="49"/>
      <c r="I6" s="23"/>
      <c r="J6" s="23"/>
      <c r="K6" s="23"/>
      <c r="L6" s="23"/>
      <c r="M6" s="23"/>
      <c r="N6" s="23"/>
      <c r="O6" s="23"/>
      <c r="P6" s="23"/>
      <c r="Q6" s="23"/>
      <c r="R6" s="31"/>
      <c r="S6" s="316"/>
      <c r="T6" s="315"/>
      <c r="U6" s="316"/>
      <c r="V6" s="2"/>
      <c r="W6" s="31"/>
      <c r="X6" s="23"/>
      <c r="Y6" s="23"/>
      <c r="Z6" s="23"/>
    </row>
    <row r="7" spans="1:26" ht="20.100000000000001" customHeight="1">
      <c r="A7" s="395"/>
      <c r="B7" s="395"/>
      <c r="C7" s="395"/>
      <c r="D7" s="395"/>
      <c r="E7" s="395"/>
      <c r="F7" s="395"/>
      <c r="G7" s="395"/>
      <c r="H7" s="49"/>
      <c r="I7" s="168"/>
      <c r="J7" s="168"/>
      <c r="K7" s="168"/>
      <c r="L7" s="168"/>
      <c r="M7" s="168"/>
      <c r="N7" s="70"/>
      <c r="O7" s="70"/>
      <c r="P7" s="70"/>
      <c r="Q7" s="70"/>
      <c r="R7" s="31"/>
      <c r="S7" s="315"/>
      <c r="T7" s="315"/>
      <c r="U7" s="316"/>
      <c r="V7" s="2"/>
      <c r="W7" s="31"/>
      <c r="X7" s="23"/>
      <c r="Y7" s="23"/>
      <c r="Z7" s="23"/>
    </row>
    <row r="8" spans="1:26" ht="21.95" customHeight="1">
      <c r="A8" s="368" t="s">
        <v>424</v>
      </c>
      <c r="B8" s="368"/>
      <c r="C8" s="368"/>
      <c r="D8" s="368"/>
      <c r="E8" s="368"/>
      <c r="F8" s="368"/>
      <c r="G8" s="368"/>
      <c r="H8" s="4"/>
      <c r="I8" s="4"/>
      <c r="J8" s="35"/>
      <c r="K8" s="35"/>
      <c r="L8" s="35"/>
      <c r="M8" s="35"/>
      <c r="N8" s="4"/>
      <c r="O8" s="4"/>
      <c r="P8" s="4"/>
      <c r="Q8" s="4"/>
      <c r="R8" s="4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26" ht="99" customHeight="1">
      <c r="A10" s="401" t="s">
        <v>324</v>
      </c>
      <c r="B10" s="401"/>
      <c r="C10" s="401"/>
      <c r="D10" s="401"/>
      <c r="E10" s="401"/>
      <c r="F10" s="401"/>
      <c r="G10" s="401"/>
    </row>
    <row r="11" spans="1:26" ht="16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199"/>
      <c r="O11" s="199"/>
      <c r="P11" s="199"/>
      <c r="Q11" s="84"/>
      <c r="R11" s="84"/>
    </row>
    <row r="12" spans="1:26" s="2" customFormat="1" ht="50.25" customHeight="1">
      <c r="A12" s="5" t="s">
        <v>181</v>
      </c>
      <c r="B12" s="6" t="s">
        <v>268</v>
      </c>
      <c r="C12" s="6" t="s">
        <v>269</v>
      </c>
      <c r="D12" s="366" t="s">
        <v>257</v>
      </c>
      <c r="E12" s="366"/>
      <c r="F12" s="377" t="s">
        <v>270</v>
      </c>
      <c r="G12" s="394"/>
      <c r="H12" s="173"/>
      <c r="I12" s="140"/>
      <c r="J12" s="140"/>
      <c r="K12" s="140"/>
      <c r="L12" s="140"/>
      <c r="M12" s="140"/>
      <c r="N12" s="200"/>
      <c r="O12" s="200"/>
      <c r="P12" s="200"/>
      <c r="Q12" s="49"/>
      <c r="R12" s="49"/>
    </row>
    <row r="13" spans="1:26" s="2" customFormat="1" ht="18" customHeight="1">
      <c r="A13" s="5">
        <v>1</v>
      </c>
      <c r="B13" s="5">
        <v>2</v>
      </c>
      <c r="C13" s="5">
        <v>3</v>
      </c>
      <c r="D13" s="366">
        <v>4</v>
      </c>
      <c r="E13" s="366"/>
      <c r="F13" s="377">
        <v>5</v>
      </c>
      <c r="G13" s="394"/>
      <c r="H13" s="173"/>
      <c r="I13" s="49"/>
      <c r="J13" s="395"/>
      <c r="K13" s="395"/>
      <c r="L13" s="395"/>
      <c r="M13" s="395"/>
      <c r="N13" s="200"/>
      <c r="O13" s="200"/>
      <c r="P13" s="49"/>
      <c r="Q13" s="49"/>
    </row>
    <row r="14" spans="1:26" s="2" customFormat="1" ht="36.75" customHeight="1">
      <c r="A14" s="9" t="s">
        <v>100</v>
      </c>
      <c r="B14" s="96">
        <v>240</v>
      </c>
      <c r="C14" s="261">
        <v>176</v>
      </c>
      <c r="D14" s="392">
        <v>-64</v>
      </c>
      <c r="E14" s="393"/>
      <c r="F14" s="392">
        <v>73.3</v>
      </c>
      <c r="G14" s="393"/>
      <c r="H14" s="174"/>
      <c r="I14" s="117"/>
      <c r="J14" s="117"/>
      <c r="K14" s="117"/>
      <c r="L14" s="117"/>
      <c r="M14" s="117"/>
      <c r="N14" s="201"/>
      <c r="O14" s="27"/>
      <c r="P14" s="31"/>
      <c r="Q14" s="31"/>
      <c r="R14" s="49"/>
      <c r="S14" s="382"/>
      <c r="T14" s="382"/>
      <c r="U14" s="382"/>
      <c r="W14" s="31"/>
      <c r="X14" s="382"/>
      <c r="Y14" s="382"/>
      <c r="Z14" s="382"/>
    </row>
    <row r="15" spans="1:26" s="2" customFormat="1" ht="20.100000000000001" customHeight="1">
      <c r="A15" s="7" t="s">
        <v>198</v>
      </c>
      <c r="B15" s="6">
        <v>18</v>
      </c>
      <c r="C15" s="6">
        <v>14</v>
      </c>
      <c r="D15" s="390">
        <v>-4</v>
      </c>
      <c r="E15" s="391"/>
      <c r="F15" s="390">
        <v>77.8</v>
      </c>
      <c r="G15" s="391"/>
      <c r="H15" s="173"/>
      <c r="I15" s="117"/>
      <c r="J15" s="31"/>
      <c r="K15" s="190"/>
      <c r="L15" s="31"/>
      <c r="M15" s="190"/>
      <c r="N15" s="201"/>
      <c r="O15" s="31"/>
      <c r="P15" s="31"/>
      <c r="Q15" s="31"/>
      <c r="R15" s="31"/>
      <c r="S15" s="23"/>
      <c r="T15" s="23"/>
      <c r="U15" s="23"/>
      <c r="X15" s="23"/>
      <c r="Y15" s="23"/>
      <c r="Z15" s="23"/>
    </row>
    <row r="16" spans="1:26" s="2" customFormat="1" ht="20.100000000000001" customHeight="1">
      <c r="A16" s="7" t="s">
        <v>199</v>
      </c>
      <c r="B16" s="6">
        <v>9</v>
      </c>
      <c r="C16" s="6">
        <v>9</v>
      </c>
      <c r="D16" s="390">
        <v>0</v>
      </c>
      <c r="E16" s="391"/>
      <c r="F16" s="390">
        <v>100</v>
      </c>
      <c r="G16" s="391"/>
      <c r="H16" s="173"/>
      <c r="I16" s="117"/>
      <c r="J16" s="31"/>
      <c r="K16" s="190"/>
      <c r="L16" s="31"/>
      <c r="M16" s="190"/>
      <c r="N16" s="201"/>
      <c r="O16" s="31"/>
      <c r="P16" s="31"/>
      <c r="Q16" s="31"/>
      <c r="R16" s="31"/>
      <c r="W16" s="31"/>
    </row>
    <row r="17" spans="1:26" s="2" customFormat="1" ht="20.100000000000001" customHeight="1">
      <c r="A17" s="7" t="s">
        <v>200</v>
      </c>
      <c r="B17" s="6">
        <v>10</v>
      </c>
      <c r="C17" s="6">
        <v>11</v>
      </c>
      <c r="D17" s="390">
        <v>1</v>
      </c>
      <c r="E17" s="391"/>
      <c r="F17" s="390">
        <v>110.00000000000001</v>
      </c>
      <c r="G17" s="391"/>
      <c r="H17" s="173"/>
      <c r="I17" s="117"/>
      <c r="J17" s="31"/>
      <c r="K17" s="190"/>
      <c r="L17" s="31"/>
      <c r="M17" s="190"/>
      <c r="N17" s="201"/>
      <c r="O17" s="31"/>
      <c r="P17" s="31"/>
      <c r="Q17" s="31"/>
      <c r="R17" s="31"/>
      <c r="W17" s="31"/>
    </row>
    <row r="18" spans="1:26" s="2" customFormat="1" ht="20.100000000000001" customHeight="1">
      <c r="A18" s="7" t="s">
        <v>201</v>
      </c>
      <c r="B18" s="6">
        <v>1</v>
      </c>
      <c r="C18" s="6">
        <v>0</v>
      </c>
      <c r="D18" s="390">
        <v>-1</v>
      </c>
      <c r="E18" s="391"/>
      <c r="F18" s="390">
        <v>0</v>
      </c>
      <c r="G18" s="391"/>
      <c r="H18" s="173"/>
      <c r="I18" s="117"/>
      <c r="J18" s="31"/>
      <c r="K18" s="190"/>
      <c r="L18" s="31"/>
      <c r="M18" s="190"/>
      <c r="N18" s="201"/>
      <c r="O18" s="31"/>
      <c r="P18" s="31"/>
      <c r="Q18" s="31"/>
      <c r="R18" s="31"/>
      <c r="W18" s="31"/>
    </row>
    <row r="19" spans="1:26" s="2" customFormat="1" ht="20.100000000000001" customHeight="1">
      <c r="A19" s="7" t="s">
        <v>202</v>
      </c>
      <c r="B19" s="6">
        <v>202</v>
      </c>
      <c r="C19" s="175">
        <v>142</v>
      </c>
      <c r="D19" s="390">
        <v>-60</v>
      </c>
      <c r="E19" s="391"/>
      <c r="F19" s="390">
        <v>70.3</v>
      </c>
      <c r="G19" s="391"/>
      <c r="H19" s="173"/>
      <c r="I19" s="117"/>
      <c r="J19" s="396"/>
      <c r="K19" s="396"/>
      <c r="L19" s="117"/>
      <c r="M19" s="117"/>
      <c r="N19" s="117"/>
      <c r="O19" s="31"/>
      <c r="P19" s="31"/>
      <c r="Q19" s="31"/>
      <c r="R19" s="31"/>
      <c r="W19" s="31"/>
    </row>
    <row r="20" spans="1:26" s="2" customFormat="1" ht="20.100000000000001" customHeight="1">
      <c r="A20" s="7" t="s">
        <v>203</v>
      </c>
      <c r="B20" s="6"/>
      <c r="C20" s="6"/>
      <c r="D20" s="390"/>
      <c r="E20" s="391"/>
      <c r="F20" s="397"/>
      <c r="G20" s="398"/>
      <c r="H20" s="173"/>
      <c r="I20" s="117"/>
      <c r="J20" s="31"/>
      <c r="K20" s="190"/>
      <c r="L20" s="117"/>
      <c r="M20" s="117"/>
      <c r="N20" s="117"/>
      <c r="O20" s="31"/>
      <c r="P20" s="31"/>
      <c r="Q20" s="31"/>
      <c r="R20" s="31"/>
      <c r="W20" s="31"/>
    </row>
    <row r="21" spans="1:26" s="2" customFormat="1" ht="35.25" customHeight="1">
      <c r="A21" s="9" t="s">
        <v>188</v>
      </c>
      <c r="B21" s="96">
        <v>23614.9</v>
      </c>
      <c r="C21" s="160">
        <v>19612.900000000001</v>
      </c>
      <c r="D21" s="392">
        <v>-4002</v>
      </c>
      <c r="E21" s="393"/>
      <c r="F21" s="390">
        <v>83.1</v>
      </c>
      <c r="G21" s="391"/>
      <c r="H21" s="173"/>
      <c r="I21" s="117"/>
      <c r="J21" s="31"/>
      <c r="K21" s="31"/>
      <c r="L21" s="117"/>
      <c r="M21" s="117"/>
      <c r="N21" s="117"/>
      <c r="O21" s="31"/>
      <c r="P21" s="31"/>
      <c r="Q21" s="31"/>
      <c r="R21" s="31"/>
    </row>
    <row r="22" spans="1:26" s="2" customFormat="1" ht="21.75" customHeight="1">
      <c r="A22" s="7" t="s">
        <v>179</v>
      </c>
      <c r="B22" s="161">
        <v>407.1</v>
      </c>
      <c r="C22" s="161">
        <v>389.5</v>
      </c>
      <c r="D22" s="390">
        <v>-17.600000000000023</v>
      </c>
      <c r="E22" s="391"/>
      <c r="F22" s="390">
        <v>95.7</v>
      </c>
      <c r="G22" s="391"/>
      <c r="H22" s="173"/>
      <c r="I22" s="117"/>
      <c r="J22" s="31"/>
      <c r="K22" s="190"/>
      <c r="L22" s="117"/>
      <c r="M22" s="117"/>
      <c r="N22" s="31"/>
      <c r="O22" s="31"/>
      <c r="P22" s="31"/>
      <c r="Q22" s="31"/>
      <c r="R22" s="49"/>
      <c r="S22" s="382"/>
      <c r="T22" s="382"/>
      <c r="U22" s="382"/>
      <c r="W22" s="31"/>
      <c r="X22" s="382"/>
      <c r="Y22" s="382"/>
      <c r="Z22" s="382"/>
    </row>
    <row r="23" spans="1:26" s="2" customFormat="1" ht="27.75" customHeight="1">
      <c r="A23" s="7" t="s">
        <v>190</v>
      </c>
      <c r="B23" s="161">
        <v>5850.7999999999993</v>
      </c>
      <c r="C23" s="161">
        <v>5191.8999999999996</v>
      </c>
      <c r="D23" s="390">
        <v>-658.89999999999964</v>
      </c>
      <c r="E23" s="391"/>
      <c r="F23" s="390">
        <v>88.7</v>
      </c>
      <c r="G23" s="391"/>
      <c r="H23" s="173"/>
      <c r="I23" s="117"/>
      <c r="J23" s="31"/>
      <c r="K23" s="190"/>
      <c r="L23" s="117"/>
      <c r="M23" s="117"/>
      <c r="N23" s="117"/>
      <c r="O23" s="31"/>
      <c r="P23" s="31"/>
      <c r="Q23" s="31"/>
      <c r="R23" s="31"/>
      <c r="S23" s="23"/>
      <c r="T23" s="23"/>
      <c r="U23" s="23"/>
      <c r="X23" s="23"/>
      <c r="Y23" s="23"/>
      <c r="Z23" s="23"/>
    </row>
    <row r="24" spans="1:26" s="2" customFormat="1" ht="25.5" customHeight="1">
      <c r="A24" s="7" t="s">
        <v>180</v>
      </c>
      <c r="B24" s="161">
        <v>17357</v>
      </c>
      <c r="C24" s="161">
        <v>14031.5</v>
      </c>
      <c r="D24" s="390">
        <v>-3325.5</v>
      </c>
      <c r="E24" s="391"/>
      <c r="F24" s="390">
        <v>80.8</v>
      </c>
      <c r="G24" s="391"/>
      <c r="H24" s="173"/>
      <c r="I24" s="117"/>
      <c r="J24" s="31"/>
      <c r="K24" s="117"/>
      <c r="L24" s="117"/>
      <c r="M24" s="117"/>
      <c r="N24" s="117"/>
      <c r="O24" s="31"/>
      <c r="P24" s="31"/>
      <c r="Q24" s="31"/>
      <c r="R24" s="31"/>
      <c r="W24" s="31"/>
    </row>
    <row r="25" spans="1:26" s="2" customFormat="1" ht="34.5" customHeight="1">
      <c r="A25" s="9" t="s">
        <v>189</v>
      </c>
      <c r="B25" s="160">
        <v>28810.2</v>
      </c>
      <c r="C25" s="160">
        <v>23565.4</v>
      </c>
      <c r="D25" s="392">
        <v>-5244.7999999999993</v>
      </c>
      <c r="E25" s="393"/>
      <c r="F25" s="392">
        <v>81.8</v>
      </c>
      <c r="G25" s="393"/>
      <c r="H25" s="174"/>
      <c r="I25" s="117"/>
      <c r="J25" s="31"/>
      <c r="K25" s="117"/>
      <c r="L25" s="117"/>
      <c r="M25" s="117"/>
      <c r="N25" s="117"/>
      <c r="O25" s="31"/>
      <c r="P25" s="31"/>
      <c r="Q25" s="31"/>
      <c r="R25" s="31"/>
      <c r="W25" s="31"/>
    </row>
    <row r="26" spans="1:26" s="2" customFormat="1" ht="20.100000000000001" customHeight="1">
      <c r="A26" s="7" t="s">
        <v>179</v>
      </c>
      <c r="B26" s="161">
        <v>496.7</v>
      </c>
      <c r="C26" s="161">
        <v>475.2</v>
      </c>
      <c r="D26" s="390">
        <v>-21.5</v>
      </c>
      <c r="E26" s="391"/>
      <c r="F26" s="390">
        <v>95.7</v>
      </c>
      <c r="G26" s="391"/>
      <c r="H26" s="173"/>
      <c r="I26" s="117"/>
      <c r="J26" s="117"/>
      <c r="K26" s="117"/>
      <c r="L26" s="117"/>
      <c r="M26" s="117"/>
      <c r="N26" s="117"/>
      <c r="O26" s="31"/>
      <c r="P26" s="31"/>
      <c r="Q26" s="31"/>
      <c r="R26" s="31"/>
      <c r="W26" s="31"/>
    </row>
    <row r="27" spans="1:26" s="2" customFormat="1" ht="30" customHeight="1">
      <c r="A27" s="7" t="s">
        <v>190</v>
      </c>
      <c r="B27" s="161">
        <v>7137.9</v>
      </c>
      <c r="C27" s="161">
        <v>6140.2</v>
      </c>
      <c r="D27" s="390">
        <v>-997.7</v>
      </c>
      <c r="E27" s="391"/>
      <c r="F27" s="390">
        <v>86</v>
      </c>
      <c r="G27" s="391"/>
      <c r="H27" s="173"/>
      <c r="I27" s="117"/>
      <c r="J27" s="31"/>
      <c r="K27" s="117"/>
      <c r="L27" s="117"/>
      <c r="M27" s="117"/>
      <c r="N27" s="117"/>
      <c r="O27" s="31"/>
      <c r="P27" s="31"/>
      <c r="Q27" s="31"/>
      <c r="R27" s="31"/>
      <c r="S27" s="186"/>
      <c r="W27" s="31"/>
    </row>
    <row r="28" spans="1:26" s="2" customFormat="1" ht="20.100000000000001" customHeight="1">
      <c r="A28" s="7" t="s">
        <v>180</v>
      </c>
      <c r="B28" s="161">
        <v>21175.599999999999</v>
      </c>
      <c r="C28" s="161">
        <v>16950</v>
      </c>
      <c r="D28" s="390">
        <v>-4225.5999999999985</v>
      </c>
      <c r="E28" s="391"/>
      <c r="F28" s="390">
        <v>80</v>
      </c>
      <c r="G28" s="391"/>
      <c r="H28" s="173"/>
      <c r="I28" s="117"/>
      <c r="J28" s="117"/>
      <c r="K28" s="117"/>
      <c r="L28" s="117"/>
      <c r="M28" s="117"/>
      <c r="N28" s="117"/>
      <c r="O28" s="31"/>
      <c r="P28" s="31"/>
      <c r="Q28" s="31"/>
      <c r="R28" s="31"/>
      <c r="W28" s="31"/>
    </row>
    <row r="29" spans="1:26" s="2" customFormat="1" ht="38.25" customHeight="1">
      <c r="A29" s="9" t="s">
        <v>204</v>
      </c>
      <c r="B29" s="160"/>
      <c r="C29" s="96"/>
      <c r="D29" s="392"/>
      <c r="E29" s="393"/>
      <c r="F29" s="392"/>
      <c r="G29" s="393"/>
      <c r="H29" s="174"/>
      <c r="I29" s="117"/>
      <c r="J29" s="117"/>
      <c r="K29" s="117"/>
      <c r="L29" s="117"/>
      <c r="M29" s="117"/>
      <c r="N29" s="117"/>
      <c r="O29" s="117"/>
      <c r="P29" s="31"/>
      <c r="Q29" s="31"/>
      <c r="R29" s="31"/>
    </row>
    <row r="30" spans="1:26" s="2" customFormat="1" ht="20.100000000000001" customHeight="1">
      <c r="A30" s="7" t="s">
        <v>179</v>
      </c>
      <c r="B30" s="161">
        <v>33.9</v>
      </c>
      <c r="C30" s="161">
        <v>32.5</v>
      </c>
      <c r="D30" s="390">
        <v>-1.4</v>
      </c>
      <c r="E30" s="391"/>
      <c r="F30" s="390">
        <v>95.7</v>
      </c>
      <c r="G30" s="391"/>
      <c r="H30" s="173"/>
      <c r="I30" s="26"/>
      <c r="J30" s="26"/>
      <c r="K30" s="26"/>
      <c r="L30" s="26"/>
      <c r="M30" s="26"/>
      <c r="N30" s="117"/>
      <c r="O30" s="26"/>
      <c r="P30" s="26"/>
      <c r="Q30" s="26"/>
      <c r="R30" s="49"/>
      <c r="S30" s="382"/>
      <c r="T30" s="382"/>
      <c r="U30" s="382"/>
      <c r="W30" s="31"/>
      <c r="X30" s="382"/>
      <c r="Y30" s="382"/>
      <c r="Z30" s="382"/>
    </row>
    <row r="31" spans="1:26" s="2" customFormat="1" ht="24" customHeight="1">
      <c r="A31" s="7" t="s">
        <v>190</v>
      </c>
      <c r="B31" s="161">
        <v>13.2</v>
      </c>
      <c r="C31" s="161">
        <v>13.1</v>
      </c>
      <c r="D31" s="390">
        <v>-0.1</v>
      </c>
      <c r="E31" s="391"/>
      <c r="F31" s="390">
        <v>99.5</v>
      </c>
      <c r="G31" s="391"/>
      <c r="H31" s="173"/>
      <c r="I31" s="193"/>
      <c r="J31" s="187"/>
      <c r="K31" s="187"/>
      <c r="L31" s="187"/>
      <c r="M31" s="187"/>
      <c r="N31" s="31"/>
      <c r="O31" s="187"/>
      <c r="P31" s="31"/>
      <c r="Q31" s="31"/>
      <c r="R31" s="31"/>
      <c r="S31" s="23"/>
      <c r="T31" s="23"/>
      <c r="U31" s="23"/>
      <c r="X31" s="23"/>
      <c r="Y31" s="23"/>
      <c r="Z31" s="23"/>
    </row>
    <row r="32" spans="1:26" s="2" customFormat="1" ht="20.100000000000001" customHeight="1">
      <c r="A32" s="7" t="s">
        <v>180</v>
      </c>
      <c r="B32" s="161">
        <v>7.2</v>
      </c>
      <c r="C32" s="161">
        <v>8.1999999999999993</v>
      </c>
      <c r="D32" s="390">
        <v>1</v>
      </c>
      <c r="E32" s="391"/>
      <c r="F32" s="390">
        <v>115</v>
      </c>
      <c r="G32" s="391"/>
      <c r="H32" s="173"/>
      <c r="I32" s="193"/>
      <c r="J32" s="187"/>
      <c r="K32" s="187"/>
      <c r="L32" s="187"/>
      <c r="M32" s="187"/>
      <c r="N32" s="31"/>
      <c r="O32" s="187"/>
      <c r="P32" s="31"/>
      <c r="Q32" s="31"/>
      <c r="R32" s="31"/>
      <c r="W32" s="31"/>
    </row>
    <row r="33" spans="1:26" s="2" customFormat="1" ht="37.5" customHeight="1">
      <c r="A33" s="9" t="s">
        <v>205</v>
      </c>
      <c r="B33" s="96"/>
      <c r="C33" s="96"/>
      <c r="D33" s="392"/>
      <c r="E33" s="393"/>
      <c r="F33" s="392"/>
      <c r="G33" s="393"/>
      <c r="H33" s="174"/>
      <c r="I33" s="193"/>
      <c r="J33" s="187"/>
      <c r="K33" s="187"/>
      <c r="L33" s="187"/>
      <c r="M33" s="187"/>
      <c r="N33" s="31"/>
      <c r="O33" s="187"/>
      <c r="P33" s="31"/>
      <c r="Q33" s="31"/>
      <c r="R33" s="31"/>
      <c r="W33" s="31"/>
    </row>
    <row r="34" spans="1:26" s="2" customFormat="1" ht="23.25" customHeight="1">
      <c r="A34" s="7" t="s">
        <v>179</v>
      </c>
      <c r="B34" s="161">
        <v>41.4</v>
      </c>
      <c r="C34" s="161">
        <v>39.6</v>
      </c>
      <c r="D34" s="390">
        <v>-1.8</v>
      </c>
      <c r="E34" s="391"/>
      <c r="F34" s="390">
        <v>95.7</v>
      </c>
      <c r="G34" s="391"/>
      <c r="H34" s="173"/>
      <c r="I34" s="252"/>
      <c r="J34" s="252"/>
      <c r="K34" s="252"/>
      <c r="L34" s="252"/>
      <c r="M34" s="252"/>
      <c r="N34" s="251"/>
      <c r="O34" s="187"/>
      <c r="P34" s="31"/>
      <c r="Q34" s="31"/>
      <c r="R34" s="31"/>
      <c r="W34" s="31"/>
    </row>
    <row r="35" spans="1:26" s="2" customFormat="1" ht="27.75" customHeight="1">
      <c r="A35" s="7" t="s">
        <v>190</v>
      </c>
      <c r="B35" s="161">
        <v>16.100000000000001</v>
      </c>
      <c r="C35" s="161">
        <v>15.5</v>
      </c>
      <c r="D35" s="390">
        <v>-0.6</v>
      </c>
      <c r="E35" s="391"/>
      <c r="F35" s="390">
        <v>96</v>
      </c>
      <c r="G35" s="391"/>
      <c r="H35" s="173"/>
      <c r="I35" s="117"/>
      <c r="J35" s="117"/>
      <c r="K35" s="117"/>
      <c r="L35" s="117"/>
      <c r="M35" s="117"/>
      <c r="N35" s="117"/>
      <c r="O35" s="187"/>
      <c r="P35" s="31"/>
      <c r="Q35" s="31"/>
      <c r="R35" s="31"/>
      <c r="W35" s="31"/>
    </row>
    <row r="36" spans="1:26" s="2" customFormat="1" ht="22.5" customHeight="1">
      <c r="A36" s="7" t="s">
        <v>180</v>
      </c>
      <c r="B36" s="161">
        <v>8.6999999999999993</v>
      </c>
      <c r="C36" s="161">
        <v>9.9</v>
      </c>
      <c r="D36" s="390">
        <v>1.2</v>
      </c>
      <c r="E36" s="391"/>
      <c r="F36" s="390">
        <v>114</v>
      </c>
      <c r="G36" s="391"/>
      <c r="H36" s="173"/>
      <c r="I36" s="117"/>
      <c r="J36" s="117"/>
      <c r="K36" s="117"/>
      <c r="L36" s="117"/>
      <c r="M36" s="117"/>
      <c r="N36" s="117"/>
      <c r="O36" s="187"/>
      <c r="P36" s="31"/>
      <c r="Q36" s="31"/>
      <c r="R36" s="31"/>
      <c r="W36" s="31"/>
    </row>
    <row r="37" spans="1:26" ht="37.5" customHeight="1">
      <c r="A37" s="21"/>
      <c r="B37" s="21"/>
      <c r="C37" s="21"/>
      <c r="D37" s="22"/>
      <c r="E37" s="22"/>
      <c r="F37" s="22"/>
      <c r="G37" s="22"/>
      <c r="H37" s="22"/>
      <c r="I37" s="195"/>
      <c r="J37" s="195"/>
      <c r="K37" s="195"/>
      <c r="L37" s="195"/>
      <c r="M37" s="196"/>
      <c r="N37" s="22"/>
      <c r="O37" s="191"/>
      <c r="P37" s="140"/>
      <c r="Q37" s="140"/>
      <c r="R37" s="140"/>
      <c r="S37" s="2"/>
    </row>
    <row r="38" spans="1:26" ht="15" customHeight="1">
      <c r="A38" s="22"/>
      <c r="B38" s="22"/>
      <c r="C38" s="22"/>
      <c r="D38" s="22"/>
      <c r="E38" s="22"/>
      <c r="F38" s="22"/>
      <c r="G38" s="22"/>
      <c r="H38" s="22"/>
      <c r="O38" s="192"/>
      <c r="P38" s="3"/>
      <c r="Q38" s="3"/>
      <c r="R38" s="3"/>
    </row>
    <row r="39" spans="1:26" ht="20.100000000000001" customHeight="1">
      <c r="A39" s="7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93"/>
      <c r="P39" s="23"/>
      <c r="Q39" s="23"/>
      <c r="R39" s="23"/>
    </row>
    <row r="40" spans="1:26">
      <c r="O40" s="192"/>
      <c r="P40" s="192"/>
      <c r="Q40" s="192"/>
      <c r="R40" s="192"/>
      <c r="S40" s="194"/>
    </row>
    <row r="41" spans="1:26">
      <c r="J41" s="2"/>
      <c r="K41" s="2"/>
      <c r="L41" s="2"/>
      <c r="M41" s="2"/>
      <c r="N41" s="2"/>
      <c r="O41" s="193"/>
      <c r="P41" s="3"/>
      <c r="Q41" s="3"/>
      <c r="R41" s="49"/>
      <c r="S41" s="382"/>
      <c r="T41" s="382"/>
      <c r="U41" s="382"/>
      <c r="V41" s="2"/>
      <c r="W41" s="31"/>
      <c r="X41" s="382"/>
      <c r="Y41" s="382"/>
      <c r="Z41" s="382"/>
    </row>
    <row r="42" spans="1:26">
      <c r="I42" s="173"/>
      <c r="J42" s="26"/>
      <c r="K42" s="26"/>
      <c r="L42" s="26"/>
      <c r="M42" s="26"/>
      <c r="N42" s="26"/>
      <c r="O42" s="117"/>
      <c r="P42" s="3"/>
      <c r="Q42" s="3"/>
      <c r="R42" s="31"/>
      <c r="S42" s="23"/>
      <c r="T42" s="23"/>
      <c r="U42" s="23"/>
      <c r="V42" s="2"/>
      <c r="W42" s="2"/>
      <c r="X42" s="23"/>
      <c r="Y42" s="23"/>
      <c r="Z42" s="23"/>
    </row>
    <row r="43" spans="1:26">
      <c r="I43" s="173"/>
      <c r="J43" s="193"/>
      <c r="K43" s="187"/>
      <c r="L43" s="187"/>
      <c r="M43" s="187"/>
      <c r="N43" s="187"/>
      <c r="O43" s="31"/>
      <c r="P43" s="3"/>
      <c r="Q43" s="3"/>
      <c r="R43" s="31"/>
      <c r="S43" s="2"/>
      <c r="T43" s="2"/>
      <c r="U43" s="2"/>
      <c r="V43" s="2"/>
      <c r="W43" s="31"/>
      <c r="X43" s="2"/>
      <c r="Y43" s="2"/>
      <c r="Z43" s="2"/>
    </row>
    <row r="44" spans="1:26">
      <c r="I44" s="173"/>
      <c r="J44" s="193"/>
      <c r="K44" s="187"/>
      <c r="L44" s="187"/>
      <c r="M44" s="187"/>
      <c r="N44" s="187"/>
      <c r="O44" s="31"/>
      <c r="P44" s="3"/>
      <c r="Q44" s="3"/>
      <c r="R44" s="31"/>
      <c r="S44" s="2"/>
      <c r="T44" s="2"/>
      <c r="U44" s="2"/>
      <c r="V44" s="2"/>
      <c r="W44" s="31"/>
      <c r="X44" s="2"/>
      <c r="Y44" s="2"/>
      <c r="Z44" s="2"/>
    </row>
    <row r="45" spans="1:26">
      <c r="I45" s="174"/>
      <c r="J45" s="193"/>
      <c r="K45" s="187"/>
      <c r="L45" s="187"/>
      <c r="M45" s="187"/>
      <c r="N45" s="187"/>
      <c r="O45" s="31"/>
      <c r="P45" s="3"/>
      <c r="Q45" s="3"/>
      <c r="R45" s="31"/>
      <c r="S45" s="2"/>
      <c r="T45" s="2"/>
      <c r="U45" s="2"/>
      <c r="V45" s="2"/>
      <c r="W45" s="31"/>
      <c r="X45" s="2"/>
      <c r="Y45" s="2"/>
      <c r="Z45" s="2"/>
    </row>
    <row r="46" spans="1:26" ht="19.5">
      <c r="I46" s="173"/>
      <c r="J46" s="252"/>
      <c r="K46" s="252"/>
      <c r="L46" s="252"/>
      <c r="M46" s="252"/>
      <c r="N46" s="252"/>
      <c r="O46" s="251"/>
      <c r="P46" s="3"/>
      <c r="Q46" s="3"/>
      <c r="R46" s="31"/>
      <c r="S46" s="315"/>
      <c r="T46" s="2"/>
      <c r="U46" s="2"/>
      <c r="V46" s="2"/>
      <c r="W46" s="31"/>
      <c r="X46" s="315"/>
      <c r="Y46" s="2"/>
      <c r="Z46" s="2"/>
    </row>
    <row r="47" spans="1:26" ht="19.5">
      <c r="I47" s="173"/>
      <c r="J47" s="252"/>
      <c r="K47" s="252"/>
      <c r="L47" s="252"/>
      <c r="M47" s="252"/>
      <c r="N47" s="252"/>
      <c r="O47" s="251"/>
      <c r="P47" s="3"/>
      <c r="Q47" s="3"/>
      <c r="R47" s="31"/>
      <c r="S47" s="2"/>
      <c r="T47" s="2"/>
      <c r="U47" s="2"/>
      <c r="V47" s="2"/>
      <c r="W47" s="31"/>
      <c r="X47" s="2"/>
      <c r="Y47" s="2"/>
      <c r="Z47" s="2"/>
    </row>
    <row r="48" spans="1:26" ht="19.5">
      <c r="I48" s="173"/>
      <c r="J48" s="252"/>
      <c r="K48" s="252"/>
      <c r="L48" s="252"/>
      <c r="M48" s="252"/>
      <c r="N48" s="252"/>
      <c r="O48" s="251"/>
      <c r="P48" s="3"/>
      <c r="Q48" s="3"/>
      <c r="R48" s="3"/>
    </row>
    <row r="49" spans="9:18" ht="19.5">
      <c r="I49" s="283"/>
      <c r="J49" s="312"/>
      <c r="K49" s="313"/>
      <c r="L49" s="312"/>
      <c r="M49" s="312"/>
      <c r="N49" s="312"/>
      <c r="O49" s="314"/>
      <c r="Q49" s="3"/>
      <c r="R49" s="3"/>
    </row>
    <row r="50" spans="9:18" ht="19.5">
      <c r="I50" s="283"/>
      <c r="J50" s="312"/>
      <c r="K50" s="312"/>
      <c r="L50" s="312"/>
      <c r="M50" s="312"/>
      <c r="N50" s="312"/>
      <c r="O50" s="314"/>
      <c r="Q50" s="3"/>
      <c r="R50" s="3"/>
    </row>
    <row r="51" spans="9:18" ht="19.5">
      <c r="I51" s="283"/>
      <c r="J51" s="312"/>
      <c r="K51" s="312"/>
      <c r="L51" s="312"/>
      <c r="M51" s="312"/>
      <c r="N51" s="312"/>
      <c r="O51" s="314"/>
      <c r="Q51" s="3"/>
      <c r="R51" s="3"/>
    </row>
    <row r="52" spans="9:18" ht="19.5">
      <c r="I52" s="283"/>
      <c r="J52" s="252"/>
      <c r="K52" s="252"/>
      <c r="L52" s="252"/>
      <c r="M52" s="252"/>
      <c r="N52" s="252"/>
      <c r="O52" s="251"/>
      <c r="Q52" s="3"/>
      <c r="R52" s="3"/>
    </row>
    <row r="53" spans="9:18">
      <c r="J53" s="2"/>
      <c r="K53" s="2"/>
      <c r="L53" s="2"/>
      <c r="M53" s="2"/>
      <c r="N53" s="2"/>
      <c r="O53" s="23"/>
      <c r="Q53" s="3"/>
      <c r="R53" s="3"/>
    </row>
    <row r="54" spans="9:18">
      <c r="J54" s="2"/>
      <c r="K54" s="2"/>
      <c r="L54" s="2"/>
      <c r="M54" s="2"/>
      <c r="N54" s="2"/>
      <c r="O54" s="2"/>
    </row>
    <row r="55" spans="9:18">
      <c r="J55" s="2"/>
      <c r="K55" s="2"/>
      <c r="L55" s="2"/>
      <c r="M55" s="2"/>
      <c r="N55" s="2"/>
      <c r="O55" s="2"/>
    </row>
    <row r="56" spans="9:18">
      <c r="J56" s="2"/>
      <c r="K56" s="2"/>
      <c r="L56" s="2"/>
      <c r="M56" s="2"/>
      <c r="N56" s="2"/>
      <c r="O56" s="2"/>
    </row>
    <row r="57" spans="9:18">
      <c r="J57" s="2"/>
      <c r="K57" s="2"/>
      <c r="L57" s="2"/>
      <c r="M57" s="2"/>
      <c r="N57" s="2"/>
      <c r="O57" s="2"/>
    </row>
    <row r="58" spans="9:18">
      <c r="J58" s="186"/>
      <c r="K58" s="186"/>
      <c r="L58" s="186"/>
      <c r="M58" s="186"/>
      <c r="N58" s="186"/>
      <c r="O58" s="2"/>
      <c r="P58" s="194"/>
      <c r="Q58" s="194"/>
    </row>
    <row r="59" spans="9:18">
      <c r="J59" s="194"/>
      <c r="K59" s="194"/>
      <c r="L59" s="194"/>
      <c r="M59" s="194"/>
      <c r="N59" s="194"/>
      <c r="P59" s="194"/>
    </row>
    <row r="60" spans="9:18">
      <c r="J60" s="23"/>
      <c r="K60" s="23"/>
      <c r="L60" s="23"/>
      <c r="M60" s="23"/>
      <c r="N60" s="23"/>
      <c r="O60" s="23"/>
      <c r="P60" s="23"/>
    </row>
  </sheetData>
  <mergeCells count="69">
    <mergeCell ref="S41:U41"/>
    <mergeCell ref="X41:Z41"/>
    <mergeCell ref="S14:U14"/>
    <mergeCell ref="X14:Z14"/>
    <mergeCell ref="S22:U22"/>
    <mergeCell ref="X22:Z22"/>
    <mergeCell ref="S30:U30"/>
    <mergeCell ref="X30:Z30"/>
    <mergeCell ref="A4:G4"/>
    <mergeCell ref="A10:G10"/>
    <mergeCell ref="D13:E13"/>
    <mergeCell ref="F16:G16"/>
    <mergeCell ref="D16:E16"/>
    <mergeCell ref="F15:G15"/>
    <mergeCell ref="D14:E14"/>
    <mergeCell ref="D34:E34"/>
    <mergeCell ref="D32:E32"/>
    <mergeCell ref="D30:E30"/>
    <mergeCell ref="F33:G33"/>
    <mergeCell ref="D21:E21"/>
    <mergeCell ref="F29:G29"/>
    <mergeCell ref="F24:G24"/>
    <mergeCell ref="F25:G25"/>
    <mergeCell ref="D23:E23"/>
    <mergeCell ref="F23:G23"/>
    <mergeCell ref="S1:U1"/>
    <mergeCell ref="X1:Z1"/>
    <mergeCell ref="F18:G18"/>
    <mergeCell ref="F27:G27"/>
    <mergeCell ref="F17:G17"/>
    <mergeCell ref="L13:M13"/>
    <mergeCell ref="F19:G19"/>
    <mergeCell ref="J13:K13"/>
    <mergeCell ref="J19:K19"/>
    <mergeCell ref="F22:G22"/>
    <mergeCell ref="F20:G20"/>
    <mergeCell ref="F14:G14"/>
    <mergeCell ref="F21:G21"/>
    <mergeCell ref="E1:G1"/>
    <mergeCell ref="A6:G7"/>
    <mergeCell ref="A5:G5"/>
    <mergeCell ref="A8:G8"/>
    <mergeCell ref="D26:E26"/>
    <mergeCell ref="D25:E25"/>
    <mergeCell ref="F12:G12"/>
    <mergeCell ref="D17:E17"/>
    <mergeCell ref="F13:G13"/>
    <mergeCell ref="D19:E19"/>
    <mergeCell ref="D22:E22"/>
    <mergeCell ref="D15:E15"/>
    <mergeCell ref="D20:E20"/>
    <mergeCell ref="D12:E12"/>
    <mergeCell ref="D18:E18"/>
    <mergeCell ref="D31:E31"/>
    <mergeCell ref="F35:G35"/>
    <mergeCell ref="F26:G26"/>
    <mergeCell ref="D24:E24"/>
    <mergeCell ref="D36:E36"/>
    <mergeCell ref="D35:E35"/>
    <mergeCell ref="D33:E33"/>
    <mergeCell ref="F32:G32"/>
    <mergeCell ref="F36:G36"/>
    <mergeCell ref="D28:E28"/>
    <mergeCell ref="F34:G34"/>
    <mergeCell ref="F31:G31"/>
    <mergeCell ref="F28:G28"/>
    <mergeCell ref="D29:E29"/>
    <mergeCell ref="D27:E27"/>
    <mergeCell ref="F30:G30"/>
  </mergeCells>
  <phoneticPr fontId="3" type="noConversion"/>
  <pageMargins left="0.78740157480314965" right="0.39370078740157483" top="0.78740157480314965" bottom="0.78740157480314965" header="0.27559055118110237" footer="0.15748031496062992"/>
  <pageSetup paperSize="9" scale="70" orientation="portrait" horizontalDpi="1200" verticalDpi="1200" r:id="rId1"/>
  <headerFooter alignWithMargins="0">
    <oddHeader xml:space="preserve">&amp;R
&amp;"Times New Roman,обычный"&amp;14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J19"/>
  <sheetViews>
    <sheetView topLeftCell="A8" zoomScale="70" zoomScaleNormal="70" workbookViewId="0">
      <selection activeCell="F11" sqref="F11"/>
    </sheetView>
  </sheetViews>
  <sheetFormatPr defaultRowHeight="12.75"/>
  <cols>
    <col min="1" max="1" width="57.42578125" customWidth="1"/>
    <col min="2" max="2" width="17.140625" customWidth="1"/>
    <col min="3" max="3" width="21.5703125" customWidth="1"/>
    <col min="4" max="4" width="18.140625" customWidth="1"/>
    <col min="5" max="5" width="29.28515625" customWidth="1"/>
    <col min="6" max="6" width="19.140625" customWidth="1"/>
    <col min="7" max="7" width="21" customWidth="1"/>
    <col min="8" max="8" width="18.28515625" customWidth="1"/>
    <col min="9" max="9" width="24.5703125" customWidth="1"/>
    <col min="11" max="11" width="13.5703125" customWidth="1"/>
  </cols>
  <sheetData>
    <row r="1" spans="1:10" ht="27" customHeight="1">
      <c r="A1" s="402" t="s">
        <v>432</v>
      </c>
      <c r="B1" s="402"/>
      <c r="C1" s="402"/>
      <c r="D1" s="402"/>
      <c r="E1" s="402"/>
      <c r="F1" s="402"/>
      <c r="G1" s="402"/>
      <c r="H1" s="402"/>
    </row>
    <row r="2" spans="1:10" ht="18.75">
      <c r="A2" s="18"/>
      <c r="B2" s="19"/>
      <c r="C2" s="1"/>
      <c r="D2" s="1"/>
      <c r="E2" s="1"/>
      <c r="F2" s="1"/>
      <c r="G2" s="1"/>
      <c r="H2" s="1"/>
    </row>
    <row r="3" spans="1:10" ht="33.75" customHeight="1">
      <c r="A3" s="366" t="s">
        <v>181</v>
      </c>
      <c r="B3" s="366" t="s">
        <v>384</v>
      </c>
      <c r="C3" s="366"/>
      <c r="D3" s="366" t="s">
        <v>385</v>
      </c>
      <c r="E3" s="366"/>
      <c r="F3" s="366" t="s">
        <v>271</v>
      </c>
      <c r="G3" s="366"/>
      <c r="H3" s="6" t="s">
        <v>272</v>
      </c>
    </row>
    <row r="4" spans="1:10" ht="131.25">
      <c r="A4" s="366"/>
      <c r="B4" s="6" t="s">
        <v>206</v>
      </c>
      <c r="C4" s="6" t="s">
        <v>207</v>
      </c>
      <c r="D4" s="6" t="s">
        <v>206</v>
      </c>
      <c r="E4" s="6" t="s">
        <v>207</v>
      </c>
      <c r="F4" s="6" t="s">
        <v>206</v>
      </c>
      <c r="G4" s="6" t="s">
        <v>207</v>
      </c>
      <c r="H4" s="6" t="s">
        <v>206</v>
      </c>
    </row>
    <row r="5" spans="1:10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</row>
    <row r="6" spans="1:10" ht="18.75" hidden="1">
      <c r="A6" s="7" t="s">
        <v>308</v>
      </c>
      <c r="B6" s="6">
        <v>0</v>
      </c>
      <c r="C6" s="6" t="s">
        <v>313</v>
      </c>
      <c r="D6" s="6"/>
      <c r="E6" s="6" t="s">
        <v>313</v>
      </c>
      <c r="F6" s="161">
        <f>D6-B6</f>
        <v>0</v>
      </c>
      <c r="G6" s="6" t="s">
        <v>313</v>
      </c>
      <c r="H6" s="5">
        <f>(D6-B6)*100</f>
        <v>0</v>
      </c>
    </row>
    <row r="7" spans="1:10" ht="195.75" customHeight="1">
      <c r="A7" s="7" t="s">
        <v>312</v>
      </c>
      <c r="B7" s="161">
        <v>98510.599999999991</v>
      </c>
      <c r="C7" s="179" t="s">
        <v>435</v>
      </c>
      <c r="D7" s="161">
        <v>84829.3</v>
      </c>
      <c r="E7" s="179" t="s">
        <v>443</v>
      </c>
      <c r="F7" s="161">
        <v>-13681.299999999988</v>
      </c>
      <c r="G7" s="102" t="s">
        <v>393</v>
      </c>
      <c r="H7" s="180">
        <v>86.1</v>
      </c>
    </row>
    <row r="8" spans="1:10" ht="39.75" customHeight="1">
      <c r="A8" s="7" t="s">
        <v>336</v>
      </c>
      <c r="B8" s="161">
        <v>1472.5</v>
      </c>
      <c r="C8" s="6">
        <v>0</v>
      </c>
      <c r="D8" s="6">
        <v>0</v>
      </c>
      <c r="E8" s="179"/>
      <c r="F8" s="161">
        <v>-1472.5</v>
      </c>
      <c r="G8" s="102"/>
      <c r="H8" s="180">
        <v>0</v>
      </c>
    </row>
    <row r="9" spans="1:10" ht="36.75" customHeight="1">
      <c r="A9" s="7" t="s">
        <v>337</v>
      </c>
      <c r="B9" s="161">
        <v>4764.5</v>
      </c>
      <c r="C9" s="6">
        <v>0</v>
      </c>
      <c r="D9" s="6">
        <v>0</v>
      </c>
      <c r="E9" s="179"/>
      <c r="F9" s="161">
        <v>-4764.5</v>
      </c>
      <c r="G9" s="102"/>
      <c r="H9" s="180">
        <v>0</v>
      </c>
    </row>
    <row r="10" spans="1:10" ht="39" customHeight="1">
      <c r="A10" s="228" t="s">
        <v>309</v>
      </c>
      <c r="B10" s="239">
        <v>1258.5999999999999</v>
      </c>
      <c r="C10" s="6" t="s">
        <v>433</v>
      </c>
      <c r="D10" s="161">
        <v>897.5</v>
      </c>
      <c r="E10" s="290" t="s">
        <v>434</v>
      </c>
      <c r="F10" s="161">
        <v>-361.09999999999991</v>
      </c>
      <c r="G10" s="6" t="s">
        <v>314</v>
      </c>
      <c r="H10" s="180">
        <v>71.3</v>
      </c>
      <c r="I10" s="289"/>
      <c r="J10" s="284"/>
    </row>
    <row r="11" spans="1:10" ht="118.5" customHeight="1">
      <c r="A11" s="7" t="s">
        <v>310</v>
      </c>
      <c r="B11" s="161">
        <v>3178.4</v>
      </c>
      <c r="C11" s="179" t="s">
        <v>436</v>
      </c>
      <c r="D11" s="161">
        <v>3752.5</v>
      </c>
      <c r="E11" s="179" t="s">
        <v>438</v>
      </c>
      <c r="F11" s="161">
        <v>574.09999999999991</v>
      </c>
      <c r="G11" s="6" t="s">
        <v>315</v>
      </c>
      <c r="H11" s="180">
        <v>118.1</v>
      </c>
    </row>
    <row r="12" spans="1:10" ht="43.5" customHeight="1">
      <c r="A12" s="7" t="s">
        <v>42</v>
      </c>
      <c r="B12" s="12">
        <v>109184.59999999999</v>
      </c>
      <c r="C12" s="12"/>
      <c r="D12" s="12">
        <v>89479.3</v>
      </c>
      <c r="E12" s="85"/>
      <c r="F12" s="161">
        <v>-19705.299999999988</v>
      </c>
      <c r="G12" s="12">
        <f>E12-C12</f>
        <v>0</v>
      </c>
      <c r="H12" s="180">
        <v>82</v>
      </c>
    </row>
    <row r="17" spans="1:4" ht="18.75">
      <c r="A17" s="254"/>
      <c r="B17" s="34"/>
      <c r="C17" s="34"/>
      <c r="D17" s="238"/>
    </row>
    <row r="18" spans="1:4" ht="25.5" customHeight="1">
      <c r="A18" s="254"/>
      <c r="B18" s="169"/>
      <c r="C18" s="169"/>
    </row>
    <row r="19" spans="1:4" ht="25.5" customHeight="1">
      <c r="A19" s="254"/>
      <c r="B19" s="255"/>
    </row>
  </sheetData>
  <mergeCells count="5">
    <mergeCell ref="A1:H1"/>
    <mergeCell ref="A3:A4"/>
    <mergeCell ref="D3:E3"/>
    <mergeCell ref="F3:G3"/>
    <mergeCell ref="B3:C3"/>
  </mergeCells>
  <phoneticPr fontId="3" type="noConversion"/>
  <pageMargins left="0.75" right="0.28000000000000003" top="0.5" bottom="1" header="0.5" footer="0.5"/>
  <pageSetup paperSize="9" scale="66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V84"/>
  <sheetViews>
    <sheetView view="pageBreakPreview" topLeftCell="B65" zoomScale="80" zoomScaleSheetLayoutView="80" workbookViewId="0">
      <selection activeCell="H76" sqref="H76:H77"/>
    </sheetView>
  </sheetViews>
  <sheetFormatPr defaultRowHeight="12.75"/>
  <cols>
    <col min="1" max="1" width="18" customWidth="1"/>
    <col min="2" max="2" width="31.85546875" customWidth="1"/>
    <col min="4" max="4" width="11.85546875" customWidth="1"/>
    <col min="5" max="5" width="9.7109375" customWidth="1"/>
    <col min="6" max="6" width="9.5703125" customWidth="1"/>
    <col min="7" max="7" width="11.140625" customWidth="1"/>
    <col min="8" max="8" width="11.7109375" customWidth="1"/>
    <col min="9" max="9" width="12.140625" customWidth="1"/>
    <col min="10" max="10" width="11" customWidth="1"/>
    <col min="14" max="14" width="10.85546875" customWidth="1"/>
    <col min="18" max="18" width="11" customWidth="1"/>
    <col min="19" max="19" width="9.7109375" bestFit="1" customWidth="1"/>
    <col min="21" max="21" width="10.5703125" bestFit="1" customWidth="1"/>
  </cols>
  <sheetData>
    <row r="1" spans="1:22" ht="18.75">
      <c r="A1" s="446" t="s">
        <v>228</v>
      </c>
      <c r="B1" s="447"/>
      <c r="C1" s="447"/>
      <c r="D1" s="447"/>
      <c r="E1" s="447"/>
      <c r="F1" s="447"/>
      <c r="G1" s="447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12.5">
      <c r="A3" s="6" t="s">
        <v>98</v>
      </c>
      <c r="B3" s="6" t="s">
        <v>57</v>
      </c>
      <c r="C3" s="6" t="s">
        <v>233</v>
      </c>
      <c r="D3" s="6" t="s">
        <v>53</v>
      </c>
      <c r="E3" s="6" t="s">
        <v>208</v>
      </c>
      <c r="F3" s="6" t="s">
        <v>66</v>
      </c>
      <c r="G3" s="6" t="s">
        <v>21</v>
      </c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2" ht="18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98">
        <v>6</v>
      </c>
      <c r="G4" s="5">
        <v>7</v>
      </c>
      <c r="H4" s="23"/>
      <c r="I4" s="23"/>
      <c r="J4" s="23"/>
      <c r="K4" s="23"/>
      <c r="L4" s="23"/>
      <c r="M4" s="23"/>
      <c r="N4" s="1"/>
      <c r="O4" s="1"/>
      <c r="P4" s="1"/>
      <c r="Q4" s="1"/>
      <c r="R4" s="1"/>
      <c r="S4" s="1"/>
      <c r="T4" s="1"/>
      <c r="U4" s="1"/>
      <c r="V4" s="1"/>
    </row>
    <row r="5" spans="1:22" ht="18.75">
      <c r="A5" s="7"/>
      <c r="B5" s="85"/>
      <c r="C5" s="85"/>
      <c r="D5" s="85"/>
      <c r="E5" s="85"/>
      <c r="F5" s="12"/>
      <c r="G5" s="6"/>
      <c r="H5" s="49"/>
      <c r="I5" s="117"/>
      <c r="J5" s="117"/>
      <c r="K5" s="117"/>
      <c r="L5" s="117"/>
      <c r="M5" s="117"/>
      <c r="N5" s="1"/>
      <c r="O5" s="1"/>
      <c r="P5" s="1"/>
      <c r="Q5" s="1"/>
      <c r="R5" s="1"/>
      <c r="S5" s="1"/>
      <c r="T5" s="1"/>
      <c r="U5" s="1"/>
      <c r="V5" s="1"/>
    </row>
    <row r="6" spans="1:22" ht="18.75">
      <c r="A6" s="7"/>
      <c r="B6" s="85"/>
      <c r="C6" s="99"/>
      <c r="D6" s="85"/>
      <c r="E6" s="99"/>
      <c r="F6" s="100"/>
      <c r="G6" s="6"/>
      <c r="H6" s="49"/>
      <c r="I6" s="117"/>
      <c r="J6" s="117"/>
      <c r="K6" s="117"/>
      <c r="L6" s="117"/>
      <c r="M6" s="117"/>
      <c r="N6" s="1"/>
      <c r="O6" s="1"/>
      <c r="P6" s="1"/>
      <c r="Q6" s="1"/>
      <c r="R6" s="1"/>
      <c r="S6" s="1"/>
      <c r="T6" s="1"/>
      <c r="U6" s="1"/>
      <c r="V6" s="1"/>
    </row>
    <row r="7" spans="1:22" ht="18.75">
      <c r="A7" s="7"/>
      <c r="B7" s="85"/>
      <c r="C7" s="85"/>
      <c r="D7" s="85"/>
      <c r="E7" s="85"/>
      <c r="F7" s="12"/>
      <c r="G7" s="6"/>
      <c r="H7" s="49"/>
      <c r="I7" s="117"/>
      <c r="J7" s="117"/>
      <c r="K7" s="117"/>
      <c r="L7" s="117"/>
      <c r="M7" s="117"/>
      <c r="N7" s="1"/>
      <c r="O7" s="1"/>
      <c r="P7" s="1"/>
      <c r="Q7" s="1"/>
      <c r="R7" s="1"/>
      <c r="S7" s="1"/>
      <c r="T7" s="1"/>
      <c r="U7" s="1"/>
      <c r="V7" s="1"/>
    </row>
    <row r="8" spans="1:22" ht="18.75">
      <c r="A8" s="7" t="s">
        <v>42</v>
      </c>
      <c r="B8" s="6" t="s">
        <v>22</v>
      </c>
      <c r="C8" s="6"/>
      <c r="D8" s="6" t="s">
        <v>22</v>
      </c>
      <c r="E8" s="6" t="s">
        <v>22</v>
      </c>
      <c r="F8" s="6"/>
      <c r="G8" s="6" t="s">
        <v>22</v>
      </c>
      <c r="H8" s="49"/>
      <c r="I8" s="117"/>
      <c r="J8" s="117"/>
      <c r="K8" s="117"/>
      <c r="L8" s="117"/>
      <c r="M8" s="117"/>
      <c r="N8" s="1"/>
      <c r="O8" s="1"/>
      <c r="P8" s="1"/>
      <c r="Q8" s="1"/>
      <c r="R8" s="1"/>
      <c r="S8" s="1"/>
      <c r="T8" s="1"/>
      <c r="U8" s="1"/>
      <c r="V8" s="1"/>
    </row>
    <row r="9" spans="1:22" ht="18.75">
      <c r="A9" s="13"/>
      <c r="B9" s="23"/>
      <c r="C9" s="23"/>
      <c r="D9" s="23"/>
      <c r="E9" s="23"/>
      <c r="F9" s="23"/>
      <c r="G9" s="23"/>
      <c r="H9" s="23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  <c r="U9" s="1"/>
      <c r="V9" s="1"/>
    </row>
    <row r="10" spans="1:22" ht="18.75">
      <c r="A10" s="446" t="s">
        <v>229</v>
      </c>
      <c r="B10" s="447"/>
      <c r="C10" s="447"/>
      <c r="D10" s="447"/>
      <c r="E10" s="447"/>
      <c r="F10" s="447"/>
      <c r="G10" s="447"/>
      <c r="H10" s="4"/>
      <c r="I10" s="4"/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</row>
    <row r="11" spans="1:22" ht="18.75">
      <c r="A11" s="4"/>
      <c r="B11" s="16"/>
      <c r="C11" s="4"/>
      <c r="D11" s="4"/>
      <c r="E11" s="4"/>
      <c r="F11" s="4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.75">
      <c r="A12" s="432" t="s">
        <v>52</v>
      </c>
      <c r="B12" s="432" t="s">
        <v>273</v>
      </c>
      <c r="C12" s="377" t="s">
        <v>275</v>
      </c>
      <c r="D12" s="379"/>
      <c r="E12" s="448" t="s">
        <v>276</v>
      </c>
      <c r="F12" s="449"/>
      <c r="G12" s="432" t="s">
        <v>277</v>
      </c>
      <c r="H12" s="49"/>
      <c r="I12" s="49"/>
      <c r="J12" s="49"/>
      <c r="K12" s="49"/>
      <c r="L12" s="49"/>
      <c r="M12" s="49"/>
      <c r="N12" s="1"/>
      <c r="O12" s="1"/>
      <c r="P12" s="1"/>
      <c r="Q12" s="1"/>
      <c r="R12" s="1"/>
      <c r="S12" s="1"/>
      <c r="T12" s="1"/>
      <c r="U12" s="1"/>
      <c r="V12" s="1"/>
    </row>
    <row r="13" spans="1:22" ht="18.75">
      <c r="A13" s="433"/>
      <c r="B13" s="433"/>
      <c r="C13" s="6" t="s">
        <v>274</v>
      </c>
      <c r="D13" s="5" t="s">
        <v>256</v>
      </c>
      <c r="E13" s="139" t="s">
        <v>274</v>
      </c>
      <c r="F13" s="5" t="s">
        <v>256</v>
      </c>
      <c r="G13" s="450"/>
      <c r="H13" s="49"/>
      <c r="I13" s="49"/>
      <c r="J13" s="49"/>
      <c r="K13" s="49"/>
      <c r="L13" s="49"/>
      <c r="M13" s="49"/>
      <c r="N13" s="1"/>
      <c r="O13" s="1"/>
      <c r="P13" s="1"/>
      <c r="Q13" s="1"/>
      <c r="R13" s="1"/>
      <c r="S13" s="1"/>
      <c r="T13" s="1"/>
      <c r="U13" s="1"/>
      <c r="V13" s="1"/>
    </row>
    <row r="14" spans="1:22" ht="18.75">
      <c r="A14" s="6">
        <v>1</v>
      </c>
      <c r="B14" s="6">
        <v>2</v>
      </c>
      <c r="C14" s="6">
        <v>3</v>
      </c>
      <c r="D14" s="5">
        <v>4</v>
      </c>
      <c r="E14" s="139">
        <v>5</v>
      </c>
      <c r="F14" s="5">
        <v>6</v>
      </c>
      <c r="G14" s="5">
        <v>7</v>
      </c>
      <c r="H14" s="23"/>
      <c r="I14" s="23"/>
      <c r="J14" s="23"/>
      <c r="K14" s="23"/>
      <c r="L14" s="23"/>
      <c r="M14" s="23"/>
      <c r="N14" s="1"/>
      <c r="O14" s="1"/>
      <c r="P14" s="1"/>
      <c r="Q14" s="1"/>
      <c r="R14" s="1"/>
      <c r="S14" s="1"/>
      <c r="T14" s="1"/>
      <c r="U14" s="1"/>
      <c r="V14" s="1"/>
    </row>
    <row r="15" spans="1:22" ht="75">
      <c r="A15" s="7" t="s">
        <v>209</v>
      </c>
      <c r="B15" s="7"/>
      <c r="C15" s="7"/>
      <c r="D15" s="98"/>
      <c r="E15" s="136"/>
      <c r="F15" s="98"/>
      <c r="G15" s="98"/>
      <c r="H15" s="117"/>
      <c r="I15" s="117"/>
      <c r="J15" s="117"/>
      <c r="K15" s="117"/>
      <c r="L15" s="117"/>
      <c r="M15" s="117"/>
      <c r="N15" s="1"/>
      <c r="O15" s="1"/>
      <c r="P15" s="1"/>
      <c r="Q15" s="1"/>
      <c r="R15" s="1"/>
      <c r="S15" s="1"/>
      <c r="T15" s="1"/>
      <c r="U15" s="1"/>
      <c r="V15" s="1"/>
    </row>
    <row r="16" spans="1:22" ht="18.75">
      <c r="A16" s="7" t="s">
        <v>80</v>
      </c>
      <c r="B16" s="7"/>
      <c r="C16" s="7"/>
      <c r="D16" s="98"/>
      <c r="E16" s="136"/>
      <c r="F16" s="98"/>
      <c r="G16" s="98"/>
      <c r="H16" s="117"/>
      <c r="I16" s="117"/>
      <c r="J16" s="117"/>
      <c r="K16" s="117"/>
      <c r="L16" s="117"/>
      <c r="M16" s="117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7"/>
      <c r="B17" s="7"/>
      <c r="C17" s="7"/>
      <c r="D17" s="98"/>
      <c r="E17" s="136"/>
      <c r="F17" s="98"/>
      <c r="G17" s="138"/>
      <c r="H17" s="117"/>
      <c r="I17" s="117"/>
      <c r="J17" s="117"/>
      <c r="K17" s="117"/>
      <c r="L17" s="117"/>
      <c r="M17" s="117"/>
      <c r="N17" s="1"/>
      <c r="O17" s="1"/>
      <c r="P17" s="1"/>
      <c r="Q17" s="1"/>
      <c r="R17" s="1"/>
      <c r="S17" s="1"/>
      <c r="T17" s="1"/>
      <c r="U17" s="1"/>
      <c r="V17" s="1"/>
    </row>
    <row r="18" spans="1:22" ht="75">
      <c r="A18" s="7" t="s">
        <v>210</v>
      </c>
      <c r="B18" s="7"/>
      <c r="C18" s="7"/>
      <c r="D18" s="98"/>
      <c r="E18" s="136"/>
      <c r="F18" s="98"/>
      <c r="G18" s="98"/>
      <c r="H18" s="117"/>
      <c r="I18" s="117"/>
      <c r="J18" s="117"/>
      <c r="K18" s="117"/>
      <c r="L18" s="117"/>
      <c r="M18" s="117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7" t="s">
        <v>81</v>
      </c>
      <c r="B19" s="7"/>
      <c r="C19" s="7"/>
      <c r="D19" s="98"/>
      <c r="E19" s="136"/>
      <c r="F19" s="98"/>
      <c r="G19" s="98"/>
      <c r="H19" s="117"/>
      <c r="I19" s="117"/>
      <c r="J19" s="117"/>
      <c r="K19" s="117"/>
      <c r="L19" s="117"/>
      <c r="M19" s="117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7"/>
      <c r="B20" s="7"/>
      <c r="C20" s="7"/>
      <c r="D20" s="98"/>
      <c r="E20" s="136"/>
      <c r="F20" s="98"/>
      <c r="G20" s="138"/>
      <c r="H20" s="117"/>
      <c r="I20" s="117"/>
      <c r="J20" s="117"/>
      <c r="K20" s="117"/>
      <c r="L20" s="117"/>
      <c r="M20" s="117"/>
      <c r="N20" s="1"/>
      <c r="O20" s="1"/>
      <c r="P20" s="1"/>
      <c r="Q20" s="1"/>
      <c r="R20" s="1"/>
      <c r="S20" s="1"/>
      <c r="T20" s="1"/>
      <c r="U20" s="1"/>
      <c r="V20" s="1"/>
    </row>
    <row r="21" spans="1:22" ht="56.25">
      <c r="A21" s="7" t="s">
        <v>211</v>
      </c>
      <c r="B21" s="7"/>
      <c r="C21" s="7"/>
      <c r="D21" s="98"/>
      <c r="E21" s="136"/>
      <c r="F21" s="98"/>
      <c r="G21" s="98"/>
      <c r="H21" s="117"/>
      <c r="I21" s="117"/>
      <c r="J21" s="117"/>
      <c r="K21" s="117"/>
      <c r="L21" s="117"/>
      <c r="M21" s="117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7" t="s">
        <v>80</v>
      </c>
      <c r="B22" s="7"/>
      <c r="C22" s="7"/>
      <c r="D22" s="98"/>
      <c r="E22" s="136"/>
      <c r="F22" s="98"/>
      <c r="G22" s="98"/>
      <c r="H22" s="117"/>
      <c r="I22" s="117"/>
      <c r="J22" s="117"/>
      <c r="K22" s="117"/>
      <c r="L22" s="117"/>
      <c r="M22" s="117"/>
      <c r="N22" s="1"/>
      <c r="O22" s="1"/>
      <c r="P22" s="1"/>
      <c r="Q22" s="1"/>
      <c r="R22" s="1"/>
      <c r="S22" s="1"/>
      <c r="T22" s="1"/>
      <c r="U22" s="1"/>
      <c r="V22" s="1"/>
    </row>
    <row r="23" spans="1:22" ht="18.75">
      <c r="A23" s="7"/>
      <c r="B23" s="7"/>
      <c r="C23" s="101"/>
      <c r="D23" s="98"/>
      <c r="E23" s="136"/>
      <c r="F23" s="98"/>
      <c r="G23" s="98"/>
      <c r="H23" s="117"/>
      <c r="I23" s="117"/>
      <c r="J23" s="117"/>
      <c r="K23" s="117"/>
      <c r="L23" s="117"/>
      <c r="M23" s="117"/>
      <c r="N23" s="1"/>
      <c r="O23" s="1"/>
      <c r="P23" s="1"/>
      <c r="Q23" s="1"/>
      <c r="R23" s="1"/>
      <c r="S23" s="1"/>
      <c r="T23" s="1"/>
      <c r="U23" s="1"/>
      <c r="V23" s="1"/>
    </row>
    <row r="24" spans="1:22" ht="18.75">
      <c r="A24" s="7" t="s">
        <v>42</v>
      </c>
      <c r="B24" s="7"/>
      <c r="C24" s="101"/>
      <c r="D24" s="137"/>
      <c r="E24" s="136"/>
      <c r="F24" s="137"/>
      <c r="G24" s="137"/>
      <c r="H24" s="117"/>
      <c r="I24" s="117"/>
      <c r="J24" s="117"/>
      <c r="K24" s="117"/>
      <c r="L24" s="117"/>
      <c r="M24" s="117"/>
      <c r="N24" s="1"/>
      <c r="O24" s="1"/>
      <c r="P24" s="1"/>
      <c r="Q24" s="1"/>
      <c r="R24" s="1"/>
      <c r="S24" s="1"/>
      <c r="T24" s="1"/>
      <c r="U24" s="1"/>
      <c r="V24" s="1"/>
    </row>
    <row r="25" spans="1:22" ht="18.75">
      <c r="A25" s="1"/>
      <c r="B25" s="19"/>
      <c r="C25" s="29"/>
      <c r="D25" s="29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.75">
      <c r="A26" s="1"/>
      <c r="B26" s="19"/>
      <c r="C26" s="29"/>
      <c r="D26" s="29"/>
      <c r="E26" s="2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.75">
      <c r="A27" s="430" t="s">
        <v>230</v>
      </c>
      <c r="B27" s="434"/>
      <c r="C27" s="434"/>
      <c r="D27" s="434"/>
      <c r="E27" s="434"/>
      <c r="F27" s="434"/>
      <c r="G27" s="434"/>
      <c r="H27" s="434"/>
      <c r="I27" s="434"/>
      <c r="J27" s="434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18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18.75">
      <c r="A29" s="444" t="s">
        <v>37</v>
      </c>
      <c r="B29" s="444" t="s">
        <v>145</v>
      </c>
      <c r="C29" s="432" t="s">
        <v>146</v>
      </c>
      <c r="D29" s="432" t="s">
        <v>219</v>
      </c>
      <c r="E29" s="432" t="s">
        <v>147</v>
      </c>
      <c r="F29" s="377" t="s">
        <v>234</v>
      </c>
      <c r="G29" s="378"/>
      <c r="H29" s="378"/>
      <c r="I29" s="378"/>
      <c r="J29" s="379"/>
      <c r="K29" s="49"/>
      <c r="L29" s="49"/>
      <c r="M29" s="49"/>
      <c r="N29" s="49"/>
      <c r="O29" s="23"/>
      <c r="P29" s="23"/>
      <c r="Q29" s="23"/>
      <c r="R29" s="23"/>
      <c r="S29" s="23"/>
      <c r="T29" s="23"/>
      <c r="U29" s="23"/>
      <c r="V29" s="23"/>
    </row>
    <row r="30" spans="1:22" ht="75">
      <c r="A30" s="445"/>
      <c r="B30" s="445"/>
      <c r="C30" s="433"/>
      <c r="D30" s="433"/>
      <c r="E30" s="433"/>
      <c r="F30" s="115" t="s">
        <v>148</v>
      </c>
      <c r="G30" s="6" t="s">
        <v>149</v>
      </c>
      <c r="H30" s="6" t="s">
        <v>26</v>
      </c>
      <c r="I30" s="6" t="s">
        <v>150</v>
      </c>
      <c r="J30" s="108" t="s">
        <v>151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15.75">
      <c r="A31" s="59">
        <v>1</v>
      </c>
      <c r="B31" s="60">
        <v>2</v>
      </c>
      <c r="C31" s="102">
        <v>3</v>
      </c>
      <c r="D31" s="102">
        <v>4</v>
      </c>
      <c r="E31" s="103">
        <v>5</v>
      </c>
      <c r="F31" s="102">
        <v>6</v>
      </c>
      <c r="G31" s="102">
        <v>7</v>
      </c>
      <c r="H31" s="102">
        <v>8</v>
      </c>
      <c r="I31" s="102">
        <v>9</v>
      </c>
      <c r="J31" s="107">
        <v>10</v>
      </c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70"/>
      <c r="V31" s="70"/>
    </row>
    <row r="32" spans="1:22" ht="15.75">
      <c r="A32" s="59"/>
      <c r="B32" s="60"/>
      <c r="C32" s="102"/>
      <c r="D32" s="102"/>
      <c r="E32" s="172"/>
      <c r="F32" s="171"/>
      <c r="G32" s="163"/>
      <c r="H32" s="163"/>
      <c r="I32" s="163"/>
      <c r="J32" s="170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2" ht="15.75">
      <c r="A33" s="59"/>
      <c r="B33" s="60"/>
      <c r="C33" s="102"/>
      <c r="D33" s="102"/>
      <c r="E33" s="103"/>
      <c r="F33" s="111"/>
      <c r="G33" s="111"/>
      <c r="H33" s="111"/>
      <c r="I33" s="111"/>
      <c r="J33" s="10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</row>
    <row r="34" spans="1:22" ht="15.75">
      <c r="A34" s="59"/>
      <c r="B34" s="60"/>
      <c r="C34" s="102"/>
      <c r="D34" s="102"/>
      <c r="E34" s="103"/>
      <c r="F34" s="111"/>
      <c r="G34" s="111"/>
      <c r="H34" s="111"/>
      <c r="I34" s="111"/>
      <c r="J34" s="10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</row>
    <row r="35" spans="1:22" ht="15.75">
      <c r="A35" s="59"/>
      <c r="B35" s="60"/>
      <c r="C35" s="102"/>
      <c r="D35" s="102"/>
      <c r="E35" s="103"/>
      <c r="F35" s="111"/>
      <c r="G35" s="111"/>
      <c r="H35" s="111"/>
      <c r="I35" s="111"/>
      <c r="J35" s="10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2" ht="18.75">
      <c r="A36" s="112" t="s">
        <v>42</v>
      </c>
      <c r="B36" s="14"/>
      <c r="C36" s="14"/>
      <c r="D36" s="114"/>
      <c r="E36" s="113"/>
      <c r="F36" s="14"/>
      <c r="G36" s="14"/>
      <c r="H36" s="14"/>
      <c r="I36" s="14"/>
      <c r="J36" s="104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</row>
    <row r="37" spans="1:22" ht="18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4"/>
      <c r="O37" s="51"/>
      <c r="P37" s="51"/>
      <c r="Q37" s="51"/>
      <c r="R37" s="51"/>
      <c r="S37" s="51"/>
      <c r="T37" s="51"/>
      <c r="U37" s="52"/>
      <c r="V37" s="52"/>
    </row>
    <row r="38" spans="1:22" ht="18.75">
      <c r="A38" s="430" t="s">
        <v>231</v>
      </c>
      <c r="B38" s="434"/>
      <c r="C38" s="434"/>
      <c r="D38" s="434"/>
      <c r="E38" s="434"/>
      <c r="F38" s="434"/>
      <c r="G38" s="434"/>
      <c r="H38" s="434"/>
      <c r="I38" s="434"/>
      <c r="J38" s="43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7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ht="18.75">
      <c r="A40" s="435" t="s">
        <v>37</v>
      </c>
      <c r="B40" s="435" t="s">
        <v>152</v>
      </c>
      <c r="C40" s="428" t="s">
        <v>145</v>
      </c>
      <c r="D40" s="428" t="s">
        <v>219</v>
      </c>
      <c r="E40" s="428" t="s">
        <v>153</v>
      </c>
      <c r="F40" s="437" t="s">
        <v>154</v>
      </c>
      <c r="G40" s="438"/>
      <c r="H40" s="438"/>
      <c r="I40" s="438"/>
      <c r="J40" s="439"/>
      <c r="K40" s="49"/>
      <c r="L40" s="49"/>
      <c r="M40" s="49"/>
      <c r="N40" s="49"/>
      <c r="O40" s="49"/>
      <c r="P40" s="49"/>
      <c r="Q40" s="49"/>
      <c r="R40" s="49"/>
      <c r="S40" s="49"/>
      <c r="T40" s="23"/>
      <c r="U40" s="23"/>
      <c r="V40" s="23"/>
    </row>
    <row r="41" spans="1:22" ht="18.75">
      <c r="A41" s="435"/>
      <c r="B41" s="435"/>
      <c r="C41" s="436"/>
      <c r="D41" s="436"/>
      <c r="E41" s="436"/>
      <c r="F41" s="428" t="s">
        <v>155</v>
      </c>
      <c r="G41" s="440" t="s">
        <v>274</v>
      </c>
      <c r="H41" s="442" t="s">
        <v>256</v>
      </c>
      <c r="I41" s="426" t="s">
        <v>257</v>
      </c>
      <c r="J41" s="428" t="s">
        <v>258</v>
      </c>
      <c r="K41" s="49"/>
      <c r="L41" s="49"/>
      <c r="M41" s="49"/>
      <c r="N41" s="49"/>
      <c r="O41" s="49"/>
      <c r="P41" s="49"/>
      <c r="Q41" s="49"/>
      <c r="R41" s="49"/>
      <c r="S41" s="49"/>
      <c r="T41" s="23"/>
      <c r="U41" s="23"/>
      <c r="V41" s="23"/>
    </row>
    <row r="42" spans="1:22" ht="0.75" customHeight="1">
      <c r="A42" s="435"/>
      <c r="B42" s="435"/>
      <c r="C42" s="429"/>
      <c r="D42" s="429"/>
      <c r="E42" s="429"/>
      <c r="F42" s="429"/>
      <c r="G42" s="441"/>
      <c r="H42" s="443"/>
      <c r="I42" s="427"/>
      <c r="J42" s="429"/>
      <c r="K42" s="49"/>
      <c r="L42" s="49"/>
      <c r="M42" s="49"/>
      <c r="N42" s="49"/>
      <c r="O42" s="49"/>
      <c r="P42" s="49"/>
      <c r="Q42" s="49"/>
      <c r="R42" s="49"/>
      <c r="S42" s="49"/>
      <c r="T42" s="23"/>
      <c r="U42" s="23"/>
      <c r="V42" s="23"/>
    </row>
    <row r="43" spans="1:22" ht="15.75">
      <c r="A43" s="59">
        <v>1</v>
      </c>
      <c r="B43" s="59">
        <v>2</v>
      </c>
      <c r="C43" s="102">
        <v>3</v>
      </c>
      <c r="D43" s="102">
        <v>4</v>
      </c>
      <c r="E43" s="102">
        <v>5</v>
      </c>
      <c r="F43" s="102">
        <v>6</v>
      </c>
      <c r="G43" s="102">
        <v>7</v>
      </c>
      <c r="H43" s="102">
        <v>8</v>
      </c>
      <c r="I43" s="102">
        <v>9</v>
      </c>
      <c r="J43" s="102">
        <v>10</v>
      </c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70"/>
    </row>
    <row r="44" spans="1:22" ht="15.75">
      <c r="A44" s="91"/>
      <c r="B44" s="82"/>
      <c r="C44" s="110"/>
      <c r="D44" s="110"/>
      <c r="E44" s="110"/>
      <c r="F44" s="111"/>
      <c r="G44" s="111"/>
      <c r="H44" s="111"/>
      <c r="I44" s="182">
        <f>H44-G44</f>
        <v>0</v>
      </c>
      <c r="J44" s="158"/>
      <c r="K44" s="120"/>
      <c r="L44" s="120"/>
      <c r="M44" s="120"/>
      <c r="N44" s="120"/>
      <c r="O44" s="121"/>
      <c r="P44" s="121"/>
      <c r="Q44" s="121"/>
      <c r="R44" s="121"/>
      <c r="S44" s="121"/>
      <c r="T44" s="119"/>
      <c r="U44" s="119"/>
      <c r="V44" s="119"/>
    </row>
    <row r="45" spans="1:22" ht="15.75">
      <c r="A45" s="91"/>
      <c r="B45" s="82"/>
      <c r="C45" s="110"/>
      <c r="D45" s="110"/>
      <c r="E45" s="110"/>
      <c r="F45" s="111"/>
      <c r="G45" s="111"/>
      <c r="H45" s="111"/>
      <c r="I45" s="182">
        <f>H45-G45</f>
        <v>0</v>
      </c>
      <c r="J45" s="158"/>
      <c r="K45" s="120"/>
      <c r="L45" s="120"/>
      <c r="M45" s="120"/>
      <c r="N45" s="120"/>
      <c r="O45" s="121"/>
      <c r="P45" s="121"/>
      <c r="Q45" s="121"/>
      <c r="R45" s="121"/>
      <c r="S45" s="121"/>
      <c r="T45" s="119"/>
      <c r="U45" s="119"/>
      <c r="V45" s="119"/>
    </row>
    <row r="46" spans="1:22" ht="15.75">
      <c r="A46" s="91"/>
      <c r="B46" s="82"/>
      <c r="C46" s="110"/>
      <c r="D46" s="110"/>
      <c r="E46" s="110"/>
      <c r="F46" s="111"/>
      <c r="G46" s="111"/>
      <c r="H46" s="111"/>
      <c r="I46" s="182">
        <f>H46-G46</f>
        <v>0</v>
      </c>
      <c r="J46" s="158"/>
      <c r="K46" s="120"/>
      <c r="L46" s="120"/>
      <c r="M46" s="120"/>
      <c r="N46" s="120"/>
      <c r="O46" s="121"/>
      <c r="P46" s="121"/>
      <c r="Q46" s="121"/>
      <c r="R46" s="121"/>
      <c r="S46" s="121"/>
      <c r="T46" s="119"/>
      <c r="U46" s="119"/>
      <c r="V46" s="119"/>
    </row>
    <row r="47" spans="1:22" ht="15.75">
      <c r="A47" s="91"/>
      <c r="B47" s="82"/>
      <c r="C47" s="110"/>
      <c r="D47" s="110"/>
      <c r="E47" s="110"/>
      <c r="F47" s="111"/>
      <c r="G47" s="111"/>
      <c r="H47" s="111"/>
      <c r="I47" s="182">
        <f>H47-G47</f>
        <v>0</v>
      </c>
      <c r="J47" s="158"/>
      <c r="K47" s="120"/>
      <c r="L47" s="120"/>
      <c r="M47" s="120"/>
      <c r="N47" s="120"/>
      <c r="O47" s="121"/>
      <c r="P47" s="121"/>
      <c r="Q47" s="121"/>
      <c r="R47" s="121"/>
      <c r="S47" s="121"/>
      <c r="T47" s="119"/>
      <c r="U47" s="119"/>
      <c r="V47" s="119"/>
    </row>
    <row r="48" spans="1:22" ht="18.75">
      <c r="A48" s="112" t="s">
        <v>42</v>
      </c>
      <c r="B48" s="112"/>
      <c r="C48" s="112"/>
      <c r="D48" s="112"/>
      <c r="E48" s="112"/>
      <c r="F48" s="112"/>
      <c r="G48" s="112"/>
      <c r="H48" s="112"/>
      <c r="I48" s="182">
        <f>H48-G48</f>
        <v>0</v>
      </c>
      <c r="J48" s="158"/>
      <c r="K48" s="22"/>
      <c r="L48" s="22"/>
      <c r="M48" s="22"/>
      <c r="N48" s="22"/>
      <c r="O48" s="22"/>
      <c r="P48" s="22"/>
      <c r="Q48" s="22"/>
      <c r="R48" s="22"/>
      <c r="S48" s="22"/>
      <c r="T48" s="117"/>
      <c r="U48" s="117"/>
      <c r="V48" s="117"/>
    </row>
    <row r="49" spans="1:22" ht="11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"/>
      <c r="O49" s="28"/>
      <c r="P49" s="28"/>
      <c r="Q49" s="28"/>
      <c r="R49" s="28"/>
      <c r="S49" s="28"/>
      <c r="T49" s="1"/>
      <c r="U49" s="1"/>
      <c r="V49" s="1"/>
    </row>
    <row r="50" spans="1:22" ht="18.75">
      <c r="A50" s="430" t="s">
        <v>232</v>
      </c>
      <c r="B50" s="430"/>
      <c r="C50" s="430"/>
      <c r="D50" s="430"/>
      <c r="E50" s="430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1.25" customHeight="1">
      <c r="A51" s="24"/>
      <c r="B51" s="24"/>
      <c r="C51" s="24"/>
      <c r="D51" s="24"/>
      <c r="E51" s="24"/>
      <c r="F51" s="24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4"/>
      <c r="U51" s="431" t="s">
        <v>173</v>
      </c>
      <c r="V51" s="431"/>
    </row>
    <row r="52" spans="1:22" ht="18.75">
      <c r="A52" s="366" t="s">
        <v>37</v>
      </c>
      <c r="B52" s="432" t="s">
        <v>174</v>
      </c>
      <c r="C52" s="417" t="s">
        <v>41</v>
      </c>
      <c r="D52" s="418"/>
      <c r="E52" s="418"/>
      <c r="F52" s="419"/>
      <c r="G52" s="417" t="s">
        <v>67</v>
      </c>
      <c r="H52" s="418"/>
      <c r="I52" s="418"/>
      <c r="J52" s="419"/>
      <c r="K52" s="417" t="s">
        <v>191</v>
      </c>
      <c r="L52" s="418"/>
      <c r="M52" s="418"/>
      <c r="N52" s="419"/>
      <c r="O52" s="417" t="s">
        <v>338</v>
      </c>
      <c r="P52" s="418"/>
      <c r="Q52" s="418"/>
      <c r="R52" s="419"/>
      <c r="S52" s="417" t="s">
        <v>42</v>
      </c>
      <c r="T52" s="418"/>
      <c r="U52" s="418"/>
      <c r="V52" s="419"/>
    </row>
    <row r="53" spans="1:22" ht="42" customHeight="1">
      <c r="A53" s="366"/>
      <c r="B53" s="433"/>
      <c r="C53" s="244" t="s">
        <v>274</v>
      </c>
      <c r="D53" s="102" t="s">
        <v>278</v>
      </c>
      <c r="E53" s="102" t="s">
        <v>279</v>
      </c>
      <c r="F53" s="102" t="s">
        <v>258</v>
      </c>
      <c r="G53" s="107" t="s">
        <v>274</v>
      </c>
      <c r="H53" s="245" t="s">
        <v>256</v>
      </c>
      <c r="I53" s="102" t="s">
        <v>279</v>
      </c>
      <c r="J53" s="102" t="s">
        <v>258</v>
      </c>
      <c r="K53" s="107" t="s">
        <v>274</v>
      </c>
      <c r="L53" s="245" t="s">
        <v>256</v>
      </c>
      <c r="M53" s="102" t="s">
        <v>279</v>
      </c>
      <c r="N53" s="102" t="s">
        <v>258</v>
      </c>
      <c r="O53" s="107" t="s">
        <v>274</v>
      </c>
      <c r="P53" s="245" t="s">
        <v>256</v>
      </c>
      <c r="Q53" s="102" t="s">
        <v>279</v>
      </c>
      <c r="R53" s="102" t="s">
        <v>258</v>
      </c>
      <c r="S53" s="107" t="s">
        <v>274</v>
      </c>
      <c r="T53" s="245" t="s">
        <v>256</v>
      </c>
      <c r="U53" s="102" t="s">
        <v>279</v>
      </c>
      <c r="V53" s="102" t="s">
        <v>258</v>
      </c>
    </row>
    <row r="54" spans="1:22" ht="18.75">
      <c r="A54" s="6">
        <v>1</v>
      </c>
      <c r="B54" s="6">
        <v>2</v>
      </c>
      <c r="C54" s="6">
        <v>3</v>
      </c>
      <c r="D54" s="6">
        <v>4</v>
      </c>
      <c r="E54" s="6">
        <v>5</v>
      </c>
      <c r="F54" s="6">
        <v>6</v>
      </c>
      <c r="G54" s="6">
        <v>7</v>
      </c>
      <c r="H54" s="6">
        <v>8</v>
      </c>
      <c r="I54" s="6">
        <v>9</v>
      </c>
      <c r="J54" s="6">
        <v>10</v>
      </c>
      <c r="K54" s="6">
        <v>11</v>
      </c>
      <c r="L54" s="6">
        <v>12</v>
      </c>
      <c r="M54" s="6">
        <v>13</v>
      </c>
      <c r="N54" s="6">
        <v>14</v>
      </c>
      <c r="O54" s="6">
        <v>15</v>
      </c>
      <c r="P54" s="6">
        <v>16</v>
      </c>
      <c r="Q54" s="6">
        <v>17</v>
      </c>
      <c r="R54" s="6">
        <v>18</v>
      </c>
      <c r="S54" s="6">
        <v>19</v>
      </c>
      <c r="T54" s="5">
        <v>20</v>
      </c>
      <c r="U54" s="5">
        <v>21</v>
      </c>
      <c r="V54" s="5">
        <v>22</v>
      </c>
    </row>
    <row r="55" spans="1:22" ht="27" customHeight="1">
      <c r="A55" s="246">
        <v>1</v>
      </c>
      <c r="B55" s="184" t="s">
        <v>361</v>
      </c>
      <c r="C55" s="106"/>
      <c r="D55" s="106"/>
      <c r="E55" s="159"/>
      <c r="F55" s="159"/>
      <c r="G55" s="162">
        <v>11241</v>
      </c>
      <c r="H55" s="234">
        <v>250</v>
      </c>
      <c r="I55" s="163">
        <v>-10991</v>
      </c>
      <c r="J55" s="163">
        <v>2.2000000000000002</v>
      </c>
      <c r="K55" s="92"/>
      <c r="L55" s="92"/>
      <c r="M55" s="158"/>
      <c r="N55" s="158"/>
      <c r="O55" s="163">
        <v>10000</v>
      </c>
      <c r="P55" s="163">
        <v>0</v>
      </c>
      <c r="Q55" s="163">
        <v>-10000</v>
      </c>
      <c r="R55" s="163">
        <v>0</v>
      </c>
      <c r="S55" s="163">
        <v>21241</v>
      </c>
      <c r="T55" s="163">
        <v>250</v>
      </c>
      <c r="U55" s="163">
        <v>-20991</v>
      </c>
      <c r="V55" s="163">
        <v>0</v>
      </c>
    </row>
    <row r="56" spans="1:22" ht="29.25" customHeight="1">
      <c r="A56" s="246">
        <f>A55+1</f>
        <v>2</v>
      </c>
      <c r="B56" s="184" t="s">
        <v>367</v>
      </c>
      <c r="C56" s="106"/>
      <c r="D56" s="106"/>
      <c r="E56" s="159"/>
      <c r="F56" s="159"/>
      <c r="G56" s="162">
        <v>21</v>
      </c>
      <c r="H56" s="162">
        <v>0</v>
      </c>
      <c r="I56" s="163">
        <v>-21</v>
      </c>
      <c r="J56" s="163">
        <v>0</v>
      </c>
      <c r="K56" s="92"/>
      <c r="L56" s="92"/>
      <c r="M56" s="158"/>
      <c r="N56" s="158"/>
      <c r="O56" s="163"/>
      <c r="P56" s="163"/>
      <c r="Q56" s="163"/>
      <c r="R56" s="163"/>
      <c r="S56" s="163">
        <v>21</v>
      </c>
      <c r="T56" s="163">
        <v>0</v>
      </c>
      <c r="U56" s="163">
        <v>-21</v>
      </c>
      <c r="V56" s="163">
        <v>0</v>
      </c>
    </row>
    <row r="57" spans="1:22" ht="31.5" customHeight="1">
      <c r="A57" s="246">
        <f t="shared" ref="A57:A69" si="0">A56+1</f>
        <v>3</v>
      </c>
      <c r="B57" s="184" t="s">
        <v>368</v>
      </c>
      <c r="C57" s="106"/>
      <c r="D57" s="106"/>
      <c r="E57" s="159"/>
      <c r="F57" s="159"/>
      <c r="G57" s="162">
        <v>250</v>
      </c>
      <c r="H57" s="162">
        <v>0</v>
      </c>
      <c r="I57" s="163">
        <v>-250</v>
      </c>
      <c r="J57" s="163">
        <v>0</v>
      </c>
      <c r="K57" s="92"/>
      <c r="L57" s="92"/>
      <c r="M57" s="158"/>
      <c r="N57" s="158"/>
      <c r="O57" s="163"/>
      <c r="P57" s="163"/>
      <c r="Q57" s="163"/>
      <c r="R57" s="163"/>
      <c r="S57" s="163">
        <v>250</v>
      </c>
      <c r="T57" s="163">
        <v>0</v>
      </c>
      <c r="U57" s="163">
        <v>-250</v>
      </c>
      <c r="V57" s="163">
        <v>0</v>
      </c>
    </row>
    <row r="58" spans="1:22" ht="27.75" customHeight="1">
      <c r="A58" s="246">
        <f t="shared" si="0"/>
        <v>4</v>
      </c>
      <c r="B58" s="184" t="s">
        <v>370</v>
      </c>
      <c r="C58" s="106"/>
      <c r="D58" s="106"/>
      <c r="E58" s="159"/>
      <c r="F58" s="159"/>
      <c r="G58" s="162">
        <v>70</v>
      </c>
      <c r="H58" s="162">
        <v>0</v>
      </c>
      <c r="I58" s="163">
        <v>-70</v>
      </c>
      <c r="J58" s="163">
        <v>0</v>
      </c>
      <c r="K58" s="92"/>
      <c r="L58" s="92"/>
      <c r="M58" s="158"/>
      <c r="N58" s="158"/>
      <c r="O58" s="163"/>
      <c r="P58" s="163"/>
      <c r="Q58" s="163"/>
      <c r="R58" s="163"/>
      <c r="S58" s="163">
        <v>70</v>
      </c>
      <c r="T58" s="163">
        <v>0</v>
      </c>
      <c r="U58" s="163">
        <v>-70</v>
      </c>
      <c r="V58" s="163">
        <v>0</v>
      </c>
    </row>
    <row r="59" spans="1:22" ht="23.25" customHeight="1">
      <c r="A59" s="246">
        <f t="shared" si="0"/>
        <v>5</v>
      </c>
      <c r="B59" s="184" t="s">
        <v>372</v>
      </c>
      <c r="C59" s="106"/>
      <c r="D59" s="106"/>
      <c r="E59" s="159"/>
      <c r="F59" s="159"/>
      <c r="G59" s="162">
        <v>100</v>
      </c>
      <c r="H59" s="162">
        <v>0</v>
      </c>
      <c r="I59" s="163">
        <v>-100</v>
      </c>
      <c r="J59" s="163">
        <v>0</v>
      </c>
      <c r="K59" s="92"/>
      <c r="L59" s="92"/>
      <c r="M59" s="158"/>
      <c r="N59" s="158"/>
      <c r="O59" s="163"/>
      <c r="P59" s="163"/>
      <c r="Q59" s="163"/>
      <c r="R59" s="163"/>
      <c r="S59" s="163">
        <v>100</v>
      </c>
      <c r="T59" s="163">
        <v>0</v>
      </c>
      <c r="U59" s="163">
        <v>-100</v>
      </c>
      <c r="V59" s="163">
        <v>0</v>
      </c>
    </row>
    <row r="60" spans="1:22" ht="30" customHeight="1">
      <c r="A60" s="246">
        <f t="shared" si="0"/>
        <v>6</v>
      </c>
      <c r="B60" s="184" t="s">
        <v>334</v>
      </c>
      <c r="C60" s="106"/>
      <c r="D60" s="106"/>
      <c r="E60" s="159"/>
      <c r="F60" s="159"/>
      <c r="G60" s="162">
        <v>0</v>
      </c>
      <c r="H60" s="234">
        <v>0</v>
      </c>
      <c r="I60" s="163">
        <v>0</v>
      </c>
      <c r="J60" s="163">
        <v>0</v>
      </c>
      <c r="K60" s="92"/>
      <c r="L60" s="92"/>
      <c r="M60" s="158"/>
      <c r="N60" s="158"/>
      <c r="O60" s="163"/>
      <c r="P60" s="163"/>
      <c r="Q60" s="163"/>
      <c r="R60" s="163"/>
      <c r="S60" s="163">
        <v>0</v>
      </c>
      <c r="T60" s="163">
        <v>0</v>
      </c>
      <c r="U60" s="163">
        <v>0</v>
      </c>
      <c r="V60" s="163">
        <v>0</v>
      </c>
    </row>
    <row r="61" spans="1:22" ht="41.25" customHeight="1">
      <c r="A61" s="246">
        <f t="shared" si="0"/>
        <v>7</v>
      </c>
      <c r="B61" s="184" t="s">
        <v>335</v>
      </c>
      <c r="C61" s="106"/>
      <c r="D61" s="106"/>
      <c r="E61" s="159"/>
      <c r="F61" s="159"/>
      <c r="G61" s="162">
        <v>330.1</v>
      </c>
      <c r="H61" s="234">
        <v>330.1</v>
      </c>
      <c r="I61" s="163">
        <v>0</v>
      </c>
      <c r="J61" s="163">
        <v>100</v>
      </c>
      <c r="K61" s="92"/>
      <c r="L61" s="92"/>
      <c r="M61" s="158"/>
      <c r="N61" s="158"/>
      <c r="O61" s="163"/>
      <c r="P61" s="163"/>
      <c r="Q61" s="163"/>
      <c r="R61" s="163"/>
      <c r="S61" s="163">
        <v>330.1</v>
      </c>
      <c r="T61" s="163">
        <v>330.1</v>
      </c>
      <c r="U61" s="163">
        <v>0</v>
      </c>
      <c r="V61" s="163">
        <v>100</v>
      </c>
    </row>
    <row r="62" spans="1:22" ht="38.25">
      <c r="A62" s="246">
        <f t="shared" si="0"/>
        <v>8</v>
      </c>
      <c r="B62" s="184" t="s">
        <v>374</v>
      </c>
      <c r="C62" s="106"/>
      <c r="D62" s="106"/>
      <c r="E62" s="159"/>
      <c r="F62" s="159"/>
      <c r="G62" s="162">
        <v>1487</v>
      </c>
      <c r="H62" s="234">
        <v>0</v>
      </c>
      <c r="I62" s="163">
        <v>-1487</v>
      </c>
      <c r="J62" s="163">
        <v>0</v>
      </c>
      <c r="K62" s="92"/>
      <c r="L62" s="92"/>
      <c r="M62" s="158"/>
      <c r="N62" s="158"/>
      <c r="O62" s="163"/>
      <c r="P62" s="163"/>
      <c r="Q62" s="163"/>
      <c r="R62" s="163"/>
      <c r="S62" s="163">
        <v>1487</v>
      </c>
      <c r="T62" s="163">
        <v>0</v>
      </c>
      <c r="U62" s="163">
        <v>-1487</v>
      </c>
      <c r="V62" s="163">
        <v>0</v>
      </c>
    </row>
    <row r="63" spans="1:22" ht="29.25" customHeight="1">
      <c r="A63" s="246">
        <f t="shared" si="0"/>
        <v>9</v>
      </c>
      <c r="B63" s="184" t="s">
        <v>375</v>
      </c>
      <c r="C63" s="106"/>
      <c r="D63" s="106"/>
      <c r="E63" s="159"/>
      <c r="F63" s="159"/>
      <c r="G63" s="162">
        <v>350</v>
      </c>
      <c r="H63" s="234">
        <v>0</v>
      </c>
      <c r="I63" s="163">
        <v>-350</v>
      </c>
      <c r="J63" s="163">
        <v>0</v>
      </c>
      <c r="K63" s="92"/>
      <c r="L63" s="92"/>
      <c r="M63" s="158"/>
      <c r="N63" s="158"/>
      <c r="O63" s="163"/>
      <c r="P63" s="163"/>
      <c r="Q63" s="163"/>
      <c r="R63" s="163"/>
      <c r="S63" s="163">
        <v>350</v>
      </c>
      <c r="T63" s="163">
        <v>0</v>
      </c>
      <c r="U63" s="163">
        <v>-350</v>
      </c>
      <c r="V63" s="163">
        <v>0</v>
      </c>
    </row>
    <row r="64" spans="1:22" ht="28.5" customHeight="1">
      <c r="A64" s="246">
        <f t="shared" si="0"/>
        <v>10</v>
      </c>
      <c r="B64" s="184" t="s">
        <v>386</v>
      </c>
      <c r="C64" s="106"/>
      <c r="D64" s="106"/>
      <c r="E64" s="159"/>
      <c r="F64" s="159"/>
      <c r="G64" s="162">
        <v>0</v>
      </c>
      <c r="H64" s="234">
        <v>0</v>
      </c>
      <c r="I64" s="163">
        <v>0</v>
      </c>
      <c r="J64" s="163">
        <v>0</v>
      </c>
      <c r="K64" s="92"/>
      <c r="L64" s="92"/>
      <c r="M64" s="158"/>
      <c r="N64" s="158"/>
      <c r="O64" s="163"/>
      <c r="P64" s="163"/>
      <c r="Q64" s="163"/>
      <c r="R64" s="163"/>
      <c r="S64" s="163">
        <v>0</v>
      </c>
      <c r="T64" s="163">
        <v>0</v>
      </c>
      <c r="U64" s="163">
        <v>0</v>
      </c>
      <c r="V64" s="163">
        <v>0</v>
      </c>
    </row>
    <row r="65" spans="1:22" ht="25.5">
      <c r="A65" s="246">
        <f t="shared" si="0"/>
        <v>11</v>
      </c>
      <c r="B65" s="184" t="s">
        <v>377</v>
      </c>
      <c r="C65" s="106"/>
      <c r="D65" s="106"/>
      <c r="E65" s="308"/>
      <c r="F65" s="159"/>
      <c r="G65" s="162">
        <v>200</v>
      </c>
      <c r="H65" s="234">
        <v>0</v>
      </c>
      <c r="I65" s="163">
        <v>-200</v>
      </c>
      <c r="J65" s="163">
        <v>0</v>
      </c>
      <c r="K65" s="92"/>
      <c r="L65" s="92"/>
      <c r="M65" s="158"/>
      <c r="N65" s="158"/>
      <c r="O65" s="163"/>
      <c r="P65" s="163"/>
      <c r="Q65" s="163"/>
      <c r="R65" s="163"/>
      <c r="S65" s="163">
        <v>200</v>
      </c>
      <c r="T65" s="163">
        <v>0</v>
      </c>
      <c r="U65" s="163">
        <v>-200</v>
      </c>
      <c r="V65" s="163">
        <v>0</v>
      </c>
    </row>
    <row r="66" spans="1:22" ht="38.25">
      <c r="A66" s="246">
        <f t="shared" si="0"/>
        <v>12</v>
      </c>
      <c r="B66" s="184" t="s">
        <v>378</v>
      </c>
      <c r="C66" s="106"/>
      <c r="D66" s="106"/>
      <c r="E66" s="159"/>
      <c r="F66" s="159"/>
      <c r="G66" s="162">
        <v>140</v>
      </c>
      <c r="H66" s="162">
        <v>0</v>
      </c>
      <c r="I66" s="163">
        <v>-140</v>
      </c>
      <c r="J66" s="163">
        <v>0</v>
      </c>
      <c r="K66" s="92"/>
      <c r="L66" s="92"/>
      <c r="M66" s="158"/>
      <c r="N66" s="158"/>
      <c r="O66" s="163"/>
      <c r="P66" s="163"/>
      <c r="Q66" s="163"/>
      <c r="R66" s="163"/>
      <c r="S66" s="163">
        <v>140</v>
      </c>
      <c r="T66" s="163">
        <v>0</v>
      </c>
      <c r="U66" s="163">
        <v>-140</v>
      </c>
      <c r="V66" s="163">
        <v>0</v>
      </c>
    </row>
    <row r="67" spans="1:22" ht="38.25">
      <c r="A67" s="246">
        <f t="shared" si="0"/>
        <v>13</v>
      </c>
      <c r="B67" s="184" t="s">
        <v>379</v>
      </c>
      <c r="C67" s="106"/>
      <c r="D67" s="106"/>
      <c r="E67" s="159"/>
      <c r="F67" s="159"/>
      <c r="G67" s="162">
        <v>985.3</v>
      </c>
      <c r="H67" s="162">
        <v>0</v>
      </c>
      <c r="I67" s="163">
        <v>-985.3</v>
      </c>
      <c r="J67" s="163">
        <v>0</v>
      </c>
      <c r="K67" s="92"/>
      <c r="L67" s="92"/>
      <c r="M67" s="158"/>
      <c r="N67" s="158"/>
      <c r="O67" s="163"/>
      <c r="P67" s="163"/>
      <c r="Q67" s="163"/>
      <c r="R67" s="163"/>
      <c r="S67" s="163">
        <v>985.3</v>
      </c>
      <c r="T67" s="163">
        <v>0</v>
      </c>
      <c r="U67" s="163">
        <v>-985.3</v>
      </c>
      <c r="V67" s="163">
        <v>0</v>
      </c>
    </row>
    <row r="68" spans="1:22" ht="38.25">
      <c r="A68" s="246">
        <f t="shared" si="0"/>
        <v>14</v>
      </c>
      <c r="B68" s="184" t="s">
        <v>380</v>
      </c>
      <c r="C68" s="106"/>
      <c r="D68" s="106"/>
      <c r="E68" s="159"/>
      <c r="F68" s="159"/>
      <c r="G68" s="162">
        <v>500</v>
      </c>
      <c r="H68" s="162">
        <v>0</v>
      </c>
      <c r="I68" s="163">
        <v>-500</v>
      </c>
      <c r="J68" s="163">
        <v>0</v>
      </c>
      <c r="K68" s="92"/>
      <c r="L68" s="92"/>
      <c r="M68" s="158"/>
      <c r="N68" s="158"/>
      <c r="O68" s="163"/>
      <c r="P68" s="163"/>
      <c r="Q68" s="163"/>
      <c r="R68" s="163"/>
      <c r="S68" s="163">
        <v>500</v>
      </c>
      <c r="T68" s="163">
        <v>0</v>
      </c>
      <c r="U68" s="163">
        <v>-500</v>
      </c>
      <c r="V68" s="163">
        <v>0</v>
      </c>
    </row>
    <row r="69" spans="1:22" ht="25.5">
      <c r="A69" s="246">
        <f t="shared" si="0"/>
        <v>15</v>
      </c>
      <c r="B69" s="184" t="s">
        <v>382</v>
      </c>
      <c r="C69" s="106"/>
      <c r="D69" s="106"/>
      <c r="E69" s="159"/>
      <c r="F69" s="159"/>
      <c r="G69" s="162">
        <v>1100</v>
      </c>
      <c r="H69" s="162">
        <v>662.4</v>
      </c>
      <c r="I69" s="163">
        <v>-437.6</v>
      </c>
      <c r="J69" s="163">
        <v>60.2</v>
      </c>
      <c r="K69" s="92"/>
      <c r="L69" s="92"/>
      <c r="M69" s="158"/>
      <c r="N69" s="158"/>
      <c r="O69" s="163"/>
      <c r="P69" s="163"/>
      <c r="Q69" s="163"/>
      <c r="R69" s="163"/>
      <c r="S69" s="163">
        <v>1100</v>
      </c>
      <c r="T69" s="163">
        <v>662.4</v>
      </c>
      <c r="U69" s="163">
        <v>-437.6</v>
      </c>
      <c r="V69" s="163">
        <v>60.2</v>
      </c>
    </row>
    <row r="70" spans="1:22" ht="29.25" customHeight="1">
      <c r="A70" s="116" t="s">
        <v>42</v>
      </c>
      <c r="B70" s="116"/>
      <c r="C70" s="116"/>
      <c r="D70" s="116"/>
      <c r="E70" s="159"/>
      <c r="F70" s="159"/>
      <c r="G70" s="235">
        <v>16774.400000000001</v>
      </c>
      <c r="H70" s="235">
        <v>1242.5</v>
      </c>
      <c r="I70" s="236">
        <v>-15531.900000000001</v>
      </c>
      <c r="J70" s="236">
        <v>7.4</v>
      </c>
      <c r="K70" s="92"/>
      <c r="L70" s="92"/>
      <c r="M70" s="158"/>
      <c r="N70" s="158"/>
      <c r="O70" s="236">
        <v>10000</v>
      </c>
      <c r="P70" s="236">
        <v>0</v>
      </c>
      <c r="Q70" s="282">
        <v>-10000</v>
      </c>
      <c r="R70" s="236">
        <v>0</v>
      </c>
      <c r="S70" s="236">
        <v>26774.400000000001</v>
      </c>
      <c r="T70" s="236">
        <v>1242.5</v>
      </c>
      <c r="U70" s="236">
        <v>-25531.9</v>
      </c>
      <c r="V70" s="236">
        <v>4.5999999999999996</v>
      </c>
    </row>
    <row r="71" spans="1:22" ht="18.75">
      <c r="A71" s="237" t="s">
        <v>43</v>
      </c>
      <c r="B71" s="7"/>
      <c r="C71" s="7"/>
      <c r="D71" s="7"/>
      <c r="E71" s="159"/>
      <c r="F71" s="159"/>
      <c r="G71" s="163"/>
      <c r="H71" s="163"/>
      <c r="I71" s="163"/>
      <c r="J71" s="163"/>
      <c r="K71" s="197"/>
      <c r="L71" s="197"/>
      <c r="M71" s="158"/>
      <c r="N71" s="158"/>
      <c r="O71" s="163"/>
      <c r="P71" s="163"/>
      <c r="Q71" s="163"/>
      <c r="R71" s="163"/>
      <c r="S71" s="163"/>
      <c r="T71" s="163"/>
      <c r="U71" s="198"/>
      <c r="V71" s="163"/>
    </row>
    <row r="72" spans="1:22" ht="9" customHeight="1">
      <c r="A72" s="1"/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8.75">
      <c r="A73" s="15" t="s">
        <v>283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1.25" customHeight="1">
      <c r="A74" s="1"/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 t="s">
        <v>298</v>
      </c>
      <c r="S74" s="1"/>
      <c r="T74" s="1"/>
      <c r="U74" s="1"/>
      <c r="V74" s="1"/>
    </row>
    <row r="75" spans="1:22" ht="18.75">
      <c r="A75" s="421" t="s">
        <v>37</v>
      </c>
      <c r="B75" s="422" t="s">
        <v>284</v>
      </c>
      <c r="C75" s="411" t="s">
        <v>285</v>
      </c>
      <c r="D75" s="411" t="s">
        <v>286</v>
      </c>
      <c r="E75" s="411" t="s">
        <v>287</v>
      </c>
      <c r="F75" s="411" t="s">
        <v>288</v>
      </c>
      <c r="G75" s="413" t="s">
        <v>289</v>
      </c>
      <c r="H75" s="424"/>
      <c r="I75" s="424"/>
      <c r="J75" s="424"/>
      <c r="K75" s="425"/>
      <c r="L75" s="422" t="s">
        <v>296</v>
      </c>
      <c r="M75" s="422"/>
      <c r="N75" s="422"/>
      <c r="O75" s="422"/>
      <c r="P75" s="422" t="s">
        <v>297</v>
      </c>
      <c r="Q75" s="422"/>
      <c r="R75" s="422"/>
      <c r="S75" s="23"/>
      <c r="T75" s="23"/>
      <c r="U75" s="23"/>
      <c r="V75" s="1"/>
    </row>
    <row r="76" spans="1:22" ht="18.75">
      <c r="A76" s="421"/>
      <c r="B76" s="422"/>
      <c r="C76" s="423"/>
      <c r="D76" s="423"/>
      <c r="E76" s="423"/>
      <c r="F76" s="423"/>
      <c r="G76" s="411" t="s">
        <v>290</v>
      </c>
      <c r="H76" s="411" t="s">
        <v>291</v>
      </c>
      <c r="I76" s="413" t="s">
        <v>292</v>
      </c>
      <c r="J76" s="414"/>
      <c r="K76" s="415"/>
      <c r="L76" s="422"/>
      <c r="M76" s="422"/>
      <c r="N76" s="422"/>
      <c r="O76" s="422"/>
      <c r="P76" s="422"/>
      <c r="Q76" s="422"/>
      <c r="R76" s="422"/>
      <c r="S76" s="23"/>
      <c r="T76" s="23"/>
      <c r="U76" s="23"/>
      <c r="V76" s="1"/>
    </row>
    <row r="77" spans="1:22" ht="45">
      <c r="A77" s="421"/>
      <c r="B77" s="422"/>
      <c r="C77" s="412"/>
      <c r="D77" s="412"/>
      <c r="E77" s="412"/>
      <c r="F77" s="412"/>
      <c r="G77" s="412"/>
      <c r="H77" s="412"/>
      <c r="I77" s="250" t="s">
        <v>293</v>
      </c>
      <c r="J77" s="249" t="s">
        <v>294</v>
      </c>
      <c r="K77" s="249" t="s">
        <v>295</v>
      </c>
      <c r="L77" s="422"/>
      <c r="M77" s="422"/>
      <c r="N77" s="422"/>
      <c r="O77" s="422"/>
      <c r="P77" s="422"/>
      <c r="Q77" s="422"/>
      <c r="R77" s="422"/>
      <c r="S77" s="23"/>
      <c r="T77" s="23"/>
      <c r="U77" s="23"/>
      <c r="V77" s="1"/>
    </row>
    <row r="78" spans="1:22" ht="18.75">
      <c r="A78" s="5">
        <v>1</v>
      </c>
      <c r="B78" s="6">
        <v>2</v>
      </c>
      <c r="C78" s="6">
        <v>3</v>
      </c>
      <c r="D78" s="6">
        <v>4</v>
      </c>
      <c r="E78" s="6">
        <v>5</v>
      </c>
      <c r="F78" s="6">
        <v>6</v>
      </c>
      <c r="G78" s="6">
        <v>7</v>
      </c>
      <c r="H78" s="6">
        <v>8</v>
      </c>
      <c r="I78" s="6">
        <v>9</v>
      </c>
      <c r="J78" s="6">
        <v>10</v>
      </c>
      <c r="K78" s="6">
        <v>11</v>
      </c>
      <c r="L78" s="416">
        <v>12</v>
      </c>
      <c r="M78" s="416"/>
      <c r="N78" s="416"/>
      <c r="O78" s="416"/>
      <c r="P78" s="417">
        <v>13</v>
      </c>
      <c r="Q78" s="418"/>
      <c r="R78" s="419"/>
      <c r="S78" s="1"/>
      <c r="T78" s="3"/>
      <c r="U78" s="3"/>
      <c r="V78" s="3"/>
    </row>
    <row r="79" spans="1:22" ht="18.75">
      <c r="A79" s="85"/>
      <c r="B79" s="116"/>
      <c r="C79" s="85"/>
      <c r="D79" s="85"/>
      <c r="E79" s="85"/>
      <c r="F79" s="85"/>
      <c r="G79" s="85"/>
      <c r="H79" s="85"/>
      <c r="I79" s="85"/>
      <c r="J79" s="85"/>
      <c r="K79" s="85"/>
      <c r="L79" s="420"/>
      <c r="M79" s="409"/>
      <c r="N79" s="409"/>
      <c r="O79" s="410"/>
      <c r="P79" s="408"/>
      <c r="Q79" s="409"/>
      <c r="R79" s="410"/>
      <c r="S79" s="1"/>
      <c r="T79" s="3"/>
      <c r="U79" s="3"/>
      <c r="V79" s="3"/>
    </row>
    <row r="80" spans="1:22" ht="18.75">
      <c r="A80" s="85"/>
      <c r="B80" s="116"/>
      <c r="C80" s="85"/>
      <c r="D80" s="85"/>
      <c r="E80" s="85"/>
      <c r="F80" s="85"/>
      <c r="G80" s="85"/>
      <c r="H80" s="85"/>
      <c r="I80" s="85"/>
      <c r="J80" s="85"/>
      <c r="K80" s="85"/>
      <c r="L80" s="408"/>
      <c r="M80" s="409"/>
      <c r="N80" s="409"/>
      <c r="O80" s="410"/>
      <c r="P80" s="408"/>
      <c r="Q80" s="409"/>
      <c r="R80" s="410"/>
      <c r="S80" s="1"/>
      <c r="T80" s="1"/>
      <c r="U80" s="1"/>
      <c r="V80" s="1"/>
    </row>
    <row r="81" spans="1:22" ht="18.75">
      <c r="A81" s="7" t="s">
        <v>42</v>
      </c>
      <c r="B81" s="7"/>
      <c r="C81" s="7"/>
      <c r="D81" s="7"/>
      <c r="E81" s="6"/>
      <c r="F81" s="6"/>
      <c r="G81" s="6"/>
      <c r="H81" s="6"/>
      <c r="I81" s="6"/>
      <c r="J81" s="6"/>
      <c r="K81" s="6"/>
      <c r="L81" s="408"/>
      <c r="M81" s="409"/>
      <c r="N81" s="409"/>
      <c r="O81" s="410"/>
      <c r="P81" s="408"/>
      <c r="Q81" s="409"/>
      <c r="R81" s="410"/>
      <c r="S81" s="1"/>
      <c r="T81" s="1"/>
      <c r="U81" s="1"/>
      <c r="V81" s="1"/>
    </row>
    <row r="82" spans="1:22" ht="30.75" customHeight="1">
      <c r="A82" s="1"/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6.25" customHeight="1">
      <c r="A83" s="1"/>
      <c r="B83" s="404" t="s">
        <v>446</v>
      </c>
      <c r="C83" s="404"/>
      <c r="D83" s="404"/>
      <c r="E83" s="339"/>
      <c r="F83" s="406"/>
      <c r="G83" s="406"/>
      <c r="H83" s="339"/>
      <c r="I83" s="339"/>
      <c r="J83" s="369" t="s">
        <v>429</v>
      </c>
      <c r="K83" s="369"/>
      <c r="L83" s="369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8.75">
      <c r="B84" s="405" t="s">
        <v>325</v>
      </c>
      <c r="C84" s="405"/>
      <c r="D84" s="405"/>
      <c r="E84" s="185"/>
      <c r="F84" s="407" t="s">
        <v>59</v>
      </c>
      <c r="G84" s="407"/>
      <c r="H84" s="185"/>
      <c r="I84" s="185"/>
      <c r="J84" s="403" t="s">
        <v>267</v>
      </c>
      <c r="K84" s="403"/>
      <c r="L84" s="403"/>
      <c r="M84" s="185"/>
    </row>
  </sheetData>
  <mergeCells count="61">
    <mergeCell ref="A1:G1"/>
    <mergeCell ref="A10:G10"/>
    <mergeCell ref="A12:A13"/>
    <mergeCell ref="B12:B13"/>
    <mergeCell ref="C12:D12"/>
    <mergeCell ref="E12:F12"/>
    <mergeCell ref="G12:G13"/>
    <mergeCell ref="A27:J27"/>
    <mergeCell ref="A29:A30"/>
    <mergeCell ref="B29:B30"/>
    <mergeCell ref="C29:C30"/>
    <mergeCell ref="D29:D30"/>
    <mergeCell ref="E29:E30"/>
    <mergeCell ref="F29:J29"/>
    <mergeCell ref="A38:J38"/>
    <mergeCell ref="A40:A42"/>
    <mergeCell ref="B40:B42"/>
    <mergeCell ref="C40:C42"/>
    <mergeCell ref="D40:D42"/>
    <mergeCell ref="E40:E42"/>
    <mergeCell ref="F40:J40"/>
    <mergeCell ref="F41:F42"/>
    <mergeCell ref="G41:G42"/>
    <mergeCell ref="H41:H42"/>
    <mergeCell ref="I41:I42"/>
    <mergeCell ref="J41:J42"/>
    <mergeCell ref="A50:E50"/>
    <mergeCell ref="U51:V51"/>
    <mergeCell ref="A52:A53"/>
    <mergeCell ref="B52:B53"/>
    <mergeCell ref="C52:F52"/>
    <mergeCell ref="G52:J52"/>
    <mergeCell ref="K52:N52"/>
    <mergeCell ref="O52:R52"/>
    <mergeCell ref="S52:V52"/>
    <mergeCell ref="A75:A77"/>
    <mergeCell ref="B75:B77"/>
    <mergeCell ref="C75:C77"/>
    <mergeCell ref="D75:D77"/>
    <mergeCell ref="E75:E77"/>
    <mergeCell ref="F75:F77"/>
    <mergeCell ref="G75:K75"/>
    <mergeCell ref="L75:O77"/>
    <mergeCell ref="P75:R77"/>
    <mergeCell ref="L80:O80"/>
    <mergeCell ref="P80:R80"/>
    <mergeCell ref="L81:O81"/>
    <mergeCell ref="P81:R81"/>
    <mergeCell ref="G76:G77"/>
    <mergeCell ref="H76:H77"/>
    <mergeCell ref="I76:K76"/>
    <mergeCell ref="L78:O78"/>
    <mergeCell ref="P78:R78"/>
    <mergeCell ref="L79:O79"/>
    <mergeCell ref="P79:R79"/>
    <mergeCell ref="J83:L83"/>
    <mergeCell ref="J84:L84"/>
    <mergeCell ref="B83:D83"/>
    <mergeCell ref="B84:D84"/>
    <mergeCell ref="F83:G83"/>
    <mergeCell ref="F84:G84"/>
  </mergeCells>
  <phoneticPr fontId="3" type="noConversion"/>
  <pageMargins left="0.74803149606299213" right="0.47244094488188981" top="0.23622047244094491" bottom="0.55118110236220474" header="0.19685039370078741" footer="0.51181102362204722"/>
  <pageSetup paperSize="9" scale="49" orientation="landscape" r:id="rId1"/>
  <headerFooter alignWithMargins="0"/>
  <rowBreaks count="1" manualBreakCount="1">
    <brk id="36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G79"/>
  <sheetViews>
    <sheetView tabSelected="1" view="pageBreakPreview" topLeftCell="A58" zoomScale="60" zoomScaleNormal="70" workbookViewId="0">
      <selection activeCell="E71" sqref="E71"/>
    </sheetView>
  </sheetViews>
  <sheetFormatPr defaultRowHeight="18.75" outlineLevelRow="1"/>
  <cols>
    <col min="1" max="1" width="54.140625" style="1" customWidth="1"/>
    <col min="2" max="2" width="13.7109375" style="1" customWidth="1"/>
    <col min="3" max="3" width="15.28515625" style="1" customWidth="1"/>
    <col min="4" max="4" width="15" style="1" customWidth="1"/>
    <col min="5" max="5" width="15.7109375" style="1" customWidth="1"/>
    <col min="6" max="6" width="19.28515625" style="1" customWidth="1"/>
    <col min="7" max="7" width="16" style="1" customWidth="1"/>
    <col min="8" max="16384" width="9.140625" style="1"/>
  </cols>
  <sheetData>
    <row r="1" spans="1:7">
      <c r="G1" s="1" t="s">
        <v>357</v>
      </c>
    </row>
    <row r="2" spans="1:7" ht="22.5">
      <c r="A2" s="451" t="s">
        <v>111</v>
      </c>
      <c r="B2" s="451"/>
      <c r="C2" s="451"/>
      <c r="D2" s="451"/>
      <c r="E2" s="451"/>
      <c r="F2" s="451"/>
      <c r="G2" s="451"/>
    </row>
    <row r="3" spans="1:7" ht="11.25" customHeight="1" outlineLevel="1">
      <c r="A3" s="20"/>
      <c r="B3" s="20"/>
      <c r="C3" s="20"/>
      <c r="D3" s="20"/>
      <c r="E3" s="20"/>
      <c r="F3" s="20"/>
      <c r="G3" s="20"/>
    </row>
    <row r="4" spans="1:7" ht="31.5" customHeight="1">
      <c r="A4" s="452" t="s">
        <v>181</v>
      </c>
      <c r="B4" s="454" t="s">
        <v>0</v>
      </c>
      <c r="C4" s="377" t="s">
        <v>254</v>
      </c>
      <c r="D4" s="378"/>
      <c r="E4" s="378"/>
      <c r="F4" s="378"/>
      <c r="G4" s="379"/>
    </row>
    <row r="5" spans="1:7" ht="99" customHeight="1">
      <c r="A5" s="453"/>
      <c r="B5" s="454"/>
      <c r="C5" s="59" t="s">
        <v>255</v>
      </c>
      <c r="D5" s="59" t="s">
        <v>256</v>
      </c>
      <c r="E5" s="59" t="s">
        <v>257</v>
      </c>
      <c r="F5" s="59" t="s">
        <v>258</v>
      </c>
      <c r="G5" s="59" t="s">
        <v>259</v>
      </c>
    </row>
    <row r="6" spans="1:7" ht="18" customHeight="1">
      <c r="A6" s="6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s="55" customFormat="1" ht="20.100000000000001" customHeight="1">
      <c r="A7" s="388" t="s">
        <v>115</v>
      </c>
      <c r="B7" s="388"/>
      <c r="C7" s="388"/>
      <c r="D7" s="388"/>
      <c r="E7" s="388"/>
      <c r="F7" s="388"/>
      <c r="G7" s="388"/>
    </row>
    <row r="8" spans="1:7" ht="42" customHeight="1">
      <c r="A8" s="42" t="s">
        <v>129</v>
      </c>
      <c r="B8" s="8">
        <v>1200</v>
      </c>
      <c r="C8" s="213">
        <v>0.1</v>
      </c>
      <c r="D8" s="213">
        <v>-2132.4000000000037</v>
      </c>
      <c r="E8" s="12">
        <v>-2132.5</v>
      </c>
      <c r="F8" s="12"/>
      <c r="G8" s="85"/>
    </row>
    <row r="9" spans="1:7" s="148" customFormat="1" ht="20.100000000000001" customHeight="1">
      <c r="A9" s="156" t="s">
        <v>130</v>
      </c>
      <c r="B9" s="157"/>
      <c r="C9" s="219"/>
      <c r="D9" s="220"/>
      <c r="E9" s="152"/>
      <c r="F9" s="12"/>
      <c r="G9" s="155"/>
    </row>
    <row r="10" spans="1:7" ht="20.100000000000001" customHeight="1">
      <c r="A10" s="42" t="s">
        <v>133</v>
      </c>
      <c r="B10" s="5">
        <v>3000</v>
      </c>
      <c r="C10" s="213"/>
      <c r="D10" s="218"/>
      <c r="E10" s="181">
        <v>0</v>
      </c>
      <c r="F10" s="181" t="e">
        <v>#DIV/0!</v>
      </c>
      <c r="G10" s="85"/>
    </row>
    <row r="11" spans="1:7" ht="20.100000000000001" customHeight="1">
      <c r="A11" s="42" t="s">
        <v>134</v>
      </c>
      <c r="B11" s="5">
        <v>3010</v>
      </c>
      <c r="C11" s="213"/>
      <c r="D11" s="218"/>
      <c r="E11" s="181">
        <v>0</v>
      </c>
      <c r="F11" s="181" t="e">
        <v>#DIV/0!</v>
      </c>
      <c r="G11" s="85"/>
    </row>
    <row r="12" spans="1:7" ht="20.100000000000001" customHeight="1">
      <c r="A12" s="42" t="s">
        <v>135</v>
      </c>
      <c r="B12" s="5">
        <v>3020</v>
      </c>
      <c r="C12" s="213"/>
      <c r="D12" s="218"/>
      <c r="E12" s="181">
        <v>0</v>
      </c>
      <c r="F12" s="181" t="e">
        <v>#DIV/0!</v>
      </c>
      <c r="G12" s="85"/>
    </row>
    <row r="13" spans="1:7" ht="42.75" customHeight="1">
      <c r="A13" s="42" t="s">
        <v>136</v>
      </c>
      <c r="B13" s="5">
        <v>3030</v>
      </c>
      <c r="C13" s="213"/>
      <c r="D13" s="218"/>
      <c r="E13" s="181">
        <v>0</v>
      </c>
      <c r="F13" s="181" t="e">
        <v>#DIV/0!</v>
      </c>
      <c r="G13" s="85"/>
    </row>
    <row r="14" spans="1:7" ht="42.75" customHeight="1">
      <c r="A14" s="54" t="s">
        <v>175</v>
      </c>
      <c r="B14" s="5">
        <v>3040</v>
      </c>
      <c r="C14" s="213"/>
      <c r="D14" s="218"/>
      <c r="E14" s="181">
        <v>0</v>
      </c>
      <c r="F14" s="181" t="e">
        <v>#DIV/0!</v>
      </c>
      <c r="G14" s="85"/>
    </row>
    <row r="15" spans="1:7" ht="38.25" customHeight="1">
      <c r="A15" s="42" t="s">
        <v>137</v>
      </c>
      <c r="B15" s="5">
        <v>3050</v>
      </c>
      <c r="C15" s="213">
        <v>109434.59999999999</v>
      </c>
      <c r="D15" s="213">
        <v>89858.2</v>
      </c>
      <c r="E15" s="12">
        <v>-19576.399999999994</v>
      </c>
      <c r="F15" s="12">
        <v>82.1</v>
      </c>
      <c r="G15" s="85"/>
    </row>
    <row r="16" spans="1:7" ht="34.5" customHeight="1">
      <c r="A16" s="42" t="s">
        <v>138</v>
      </c>
      <c r="B16" s="5">
        <v>3060</v>
      </c>
      <c r="C16" s="213">
        <v>109434.50000000001</v>
      </c>
      <c r="D16" s="213">
        <v>91990.6</v>
      </c>
      <c r="E16" s="12">
        <v>-17443.900000000009</v>
      </c>
      <c r="F16" s="12">
        <v>84.1</v>
      </c>
      <c r="G16" s="85"/>
    </row>
    <row r="17" spans="1:7" ht="20.100000000000001" customHeight="1">
      <c r="A17" s="54" t="s">
        <v>131</v>
      </c>
      <c r="B17" s="5">
        <v>3070</v>
      </c>
      <c r="C17" s="213"/>
      <c r="D17" s="218"/>
      <c r="E17" s="181">
        <v>0</v>
      </c>
      <c r="F17" s="181" t="e">
        <v>#DIV/0!</v>
      </c>
      <c r="G17" s="85"/>
    </row>
    <row r="18" spans="1:7" ht="20.100000000000001" customHeight="1">
      <c r="A18" s="42" t="s">
        <v>132</v>
      </c>
      <c r="B18" s="5">
        <v>3080</v>
      </c>
      <c r="C18" s="213"/>
      <c r="D18" s="218"/>
      <c r="E18" s="181">
        <v>0</v>
      </c>
      <c r="F18" s="181" t="e">
        <v>#DIV/0!</v>
      </c>
      <c r="G18" s="85"/>
    </row>
    <row r="19" spans="1:7" s="144" customFormat="1" ht="42" customHeight="1">
      <c r="A19" s="124" t="s">
        <v>114</v>
      </c>
      <c r="B19" s="145">
        <v>3090</v>
      </c>
      <c r="C19" s="221">
        <v>0.1</v>
      </c>
      <c r="D19" s="221">
        <v>-2132.4000000000037</v>
      </c>
      <c r="E19" s="240">
        <v>-2132.5</v>
      </c>
      <c r="F19" s="240"/>
      <c r="G19" s="142"/>
    </row>
    <row r="20" spans="1:7" ht="20.100000000000001" customHeight="1">
      <c r="A20" s="388" t="s">
        <v>116</v>
      </c>
      <c r="B20" s="388"/>
      <c r="C20" s="388"/>
      <c r="D20" s="388"/>
      <c r="E20" s="388"/>
      <c r="F20" s="388"/>
      <c r="G20" s="388"/>
    </row>
    <row r="21" spans="1:7" s="148" customFormat="1" ht="20.100000000000001" customHeight="1">
      <c r="A21" s="149" t="s">
        <v>184</v>
      </c>
      <c r="B21" s="150"/>
      <c r="C21" s="147"/>
      <c r="D21" s="147"/>
      <c r="E21" s="147"/>
      <c r="F21" s="147"/>
      <c r="G21" s="147"/>
    </row>
    <row r="22" spans="1:7" ht="20.100000000000001" customHeight="1">
      <c r="A22" s="7" t="s">
        <v>16</v>
      </c>
      <c r="B22" s="8">
        <v>3200</v>
      </c>
      <c r="C22" s="213"/>
      <c r="D22" s="213"/>
      <c r="E22" s="181">
        <v>0</v>
      </c>
      <c r="F22" s="206" t="e">
        <v>#DIV/0!</v>
      </c>
      <c r="G22" s="12"/>
    </row>
    <row r="23" spans="1:7" ht="20.100000000000001" customHeight="1">
      <c r="A23" s="7" t="s">
        <v>17</v>
      </c>
      <c r="B23" s="8">
        <v>3210</v>
      </c>
      <c r="C23" s="213"/>
      <c r="D23" s="213"/>
      <c r="E23" s="181">
        <v>0</v>
      </c>
      <c r="F23" s="206" t="e">
        <v>#DIV/0!</v>
      </c>
      <c r="G23" s="12"/>
    </row>
    <row r="24" spans="1:7" ht="20.100000000000001" customHeight="1">
      <c r="A24" s="7" t="s">
        <v>38</v>
      </c>
      <c r="B24" s="8">
        <v>3220</v>
      </c>
      <c r="C24" s="213"/>
      <c r="D24" s="213"/>
      <c r="E24" s="181">
        <v>0</v>
      </c>
      <c r="F24" s="206" t="e">
        <v>#DIV/0!</v>
      </c>
      <c r="G24" s="12"/>
    </row>
    <row r="25" spans="1:7" s="148" customFormat="1" ht="20.100000000000001" customHeight="1">
      <c r="A25" s="156" t="s">
        <v>120</v>
      </c>
      <c r="B25" s="151"/>
      <c r="C25" s="219"/>
      <c r="D25" s="219"/>
      <c r="E25" s="204"/>
      <c r="F25" s="207"/>
      <c r="G25" s="152"/>
    </row>
    <row r="26" spans="1:7" ht="20.100000000000001" customHeight="1">
      <c r="A26" s="7" t="s">
        <v>121</v>
      </c>
      <c r="B26" s="8">
        <v>3230</v>
      </c>
      <c r="C26" s="213"/>
      <c r="D26" s="213"/>
      <c r="E26" s="181">
        <v>0</v>
      </c>
      <c r="F26" s="206" t="e">
        <v>#DIV/0!</v>
      </c>
      <c r="G26" s="12"/>
    </row>
    <row r="27" spans="1:7" ht="20.100000000000001" customHeight="1">
      <c r="A27" s="7" t="s">
        <v>122</v>
      </c>
      <c r="B27" s="8">
        <v>3240</v>
      </c>
      <c r="C27" s="213"/>
      <c r="D27" s="213"/>
      <c r="E27" s="181">
        <v>0</v>
      </c>
      <c r="F27" s="206" t="e">
        <v>#DIV/0!</v>
      </c>
      <c r="G27" s="12"/>
    </row>
    <row r="28" spans="1:7" ht="20.100000000000001" customHeight="1">
      <c r="A28" s="42" t="s">
        <v>123</v>
      </c>
      <c r="B28" s="8">
        <v>3250</v>
      </c>
      <c r="C28" s="213"/>
      <c r="D28" s="213"/>
      <c r="E28" s="181">
        <v>0</v>
      </c>
      <c r="F28" s="206" t="e">
        <v>#DIV/0!</v>
      </c>
      <c r="G28" s="12"/>
    </row>
    <row r="29" spans="1:7" ht="20.100000000000001" customHeight="1">
      <c r="A29" s="7" t="s">
        <v>355</v>
      </c>
      <c r="B29" s="8">
        <v>3260</v>
      </c>
      <c r="C29" s="213">
        <v>26774.400000000001</v>
      </c>
      <c r="D29" s="213">
        <v>1242.5</v>
      </c>
      <c r="E29" s="213">
        <v>-25531.9</v>
      </c>
      <c r="F29" s="12">
        <v>4.5999999999999996</v>
      </c>
      <c r="G29" s="12"/>
    </row>
    <row r="30" spans="1:7" ht="20.100000000000001" customHeight="1">
      <c r="A30" s="7" t="s">
        <v>2</v>
      </c>
      <c r="B30" s="5" t="s">
        <v>354</v>
      </c>
      <c r="C30" s="213">
        <v>21682</v>
      </c>
      <c r="D30" s="213">
        <v>250</v>
      </c>
      <c r="E30" s="12">
        <v>-21432</v>
      </c>
      <c r="F30" s="12">
        <v>1.2</v>
      </c>
      <c r="G30" s="12"/>
    </row>
    <row r="31" spans="1:7" ht="38.25" customHeight="1">
      <c r="A31" s="7" t="s">
        <v>54</v>
      </c>
      <c r="B31" s="5" t="s">
        <v>356</v>
      </c>
      <c r="C31" s="213">
        <v>5092.3999999999996</v>
      </c>
      <c r="D31" s="213">
        <v>992.5</v>
      </c>
      <c r="E31" s="12">
        <v>-4099.8999999999996</v>
      </c>
      <c r="F31" s="12">
        <v>19.5</v>
      </c>
      <c r="G31" s="12"/>
    </row>
    <row r="32" spans="1:7" ht="20.100000000000001" customHeight="1">
      <c r="A32" s="149" t="s">
        <v>186</v>
      </c>
      <c r="B32" s="150"/>
      <c r="C32" s="222"/>
      <c r="D32" s="222"/>
      <c r="E32" s="208"/>
      <c r="F32" s="209"/>
      <c r="G32" s="147"/>
    </row>
    <row r="33" spans="1:7" ht="27.75" customHeight="1">
      <c r="A33" s="7" t="s">
        <v>363</v>
      </c>
      <c r="B33" s="8">
        <v>3270</v>
      </c>
      <c r="D33" s="213"/>
      <c r="E33" s="12"/>
      <c r="F33" s="12"/>
      <c r="G33" s="12"/>
    </row>
    <row r="34" spans="1:7" ht="20.100000000000001" customHeight="1">
      <c r="A34" s="7" t="s">
        <v>93</v>
      </c>
      <c r="B34" s="8">
        <v>3280</v>
      </c>
      <c r="C34" s="213"/>
      <c r="D34" s="213"/>
      <c r="E34" s="181">
        <v>0</v>
      </c>
      <c r="F34" s="206" t="e">
        <v>#DIV/0!</v>
      </c>
      <c r="G34" s="12"/>
    </row>
    <row r="35" spans="1:7" ht="36" customHeight="1">
      <c r="A35" s="7" t="s">
        <v>94</v>
      </c>
      <c r="B35" s="8">
        <v>3290</v>
      </c>
      <c r="C35" s="213"/>
      <c r="D35" s="213"/>
      <c r="E35" s="12"/>
      <c r="F35" s="213"/>
      <c r="G35" s="12"/>
    </row>
    <row r="36" spans="1:7" ht="20.100000000000001" customHeight="1">
      <c r="A36" s="7" t="s">
        <v>39</v>
      </c>
      <c r="B36" s="8">
        <v>3300</v>
      </c>
      <c r="C36" s="213"/>
      <c r="D36" s="213"/>
      <c r="E36" s="181">
        <v>0</v>
      </c>
      <c r="F36" s="206" t="e">
        <v>#DIV/0!</v>
      </c>
      <c r="G36" s="12"/>
    </row>
    <row r="37" spans="1:7" ht="20.100000000000001" customHeight="1">
      <c r="A37" s="7" t="s">
        <v>87</v>
      </c>
      <c r="B37" s="8">
        <v>3310</v>
      </c>
      <c r="C37" s="213">
        <v>26774.400000000001</v>
      </c>
      <c r="D37" s="213">
        <v>1242.5</v>
      </c>
      <c r="E37" s="12">
        <v>-25531.9</v>
      </c>
      <c r="F37" s="12">
        <v>4.5999999999999996</v>
      </c>
      <c r="G37" s="12"/>
    </row>
    <row r="38" spans="1:7" ht="20.100000000000001" customHeight="1">
      <c r="A38" s="7" t="s">
        <v>2</v>
      </c>
      <c r="B38" s="5" t="s">
        <v>364</v>
      </c>
      <c r="C38" s="213">
        <v>21682</v>
      </c>
      <c r="D38" s="213">
        <v>250</v>
      </c>
      <c r="E38" s="12">
        <v>-21432</v>
      </c>
      <c r="F38" s="12">
        <v>1.2</v>
      </c>
      <c r="G38" s="12"/>
    </row>
    <row r="39" spans="1:7" ht="39.75" customHeight="1">
      <c r="A39" s="7" t="s">
        <v>54</v>
      </c>
      <c r="B39" s="5" t="s">
        <v>365</v>
      </c>
      <c r="C39" s="213">
        <v>5092.3999999999996</v>
      </c>
      <c r="D39" s="213">
        <v>992.5</v>
      </c>
      <c r="E39" s="12">
        <v>-4099.8999999999996</v>
      </c>
      <c r="F39" s="12">
        <v>19.5</v>
      </c>
      <c r="G39" s="12"/>
    </row>
    <row r="40" spans="1:7" s="144" customFormat="1" ht="20.100000000000001" customHeight="1">
      <c r="A40" s="128" t="s">
        <v>117</v>
      </c>
      <c r="B40" s="125">
        <v>3320</v>
      </c>
      <c r="C40" s="143"/>
      <c r="D40" s="143"/>
      <c r="E40" s="205"/>
      <c r="F40" s="210"/>
      <c r="G40" s="143"/>
    </row>
    <row r="41" spans="1:7" ht="20.100000000000001" customHeight="1">
      <c r="A41" s="388" t="s">
        <v>118</v>
      </c>
      <c r="B41" s="388"/>
      <c r="C41" s="388"/>
      <c r="D41" s="388"/>
      <c r="E41" s="388"/>
      <c r="F41" s="388"/>
      <c r="G41" s="388"/>
    </row>
    <row r="42" spans="1:7" ht="20.100000000000001" customHeight="1">
      <c r="A42" s="149" t="s">
        <v>185</v>
      </c>
      <c r="B42" s="150"/>
      <c r="C42" s="222"/>
      <c r="D42" s="223"/>
      <c r="E42" s="146"/>
      <c r="F42" s="147"/>
      <c r="G42" s="146"/>
    </row>
    <row r="43" spans="1:7" ht="20.100000000000001" customHeight="1">
      <c r="A43" s="42" t="s">
        <v>124</v>
      </c>
      <c r="B43" s="8">
        <v>3400</v>
      </c>
      <c r="C43" s="213"/>
      <c r="D43" s="218"/>
      <c r="E43" s="181">
        <f>D43-C43</f>
        <v>0</v>
      </c>
      <c r="F43" s="181"/>
      <c r="G43" s="85"/>
    </row>
    <row r="44" spans="1:7" ht="39.75" customHeight="1">
      <c r="A44" s="153" t="s">
        <v>69</v>
      </c>
      <c r="B44" s="154"/>
      <c r="C44" s="219"/>
      <c r="D44" s="220"/>
      <c r="E44" s="181">
        <f>D44-C44</f>
        <v>0</v>
      </c>
      <c r="F44" s="181"/>
      <c r="G44" s="155"/>
    </row>
    <row r="45" spans="1:7" ht="20.100000000000001" customHeight="1">
      <c r="A45" s="7" t="s">
        <v>68</v>
      </c>
      <c r="B45" s="8">
        <v>3410</v>
      </c>
      <c r="C45" s="213"/>
      <c r="D45" s="218"/>
      <c r="E45" s="181">
        <f t="shared" ref="E45:E65" si="0">D45-C45</f>
        <v>0</v>
      </c>
      <c r="F45" s="181"/>
      <c r="G45" s="85"/>
    </row>
    <row r="46" spans="1:7" ht="20.100000000000001" customHeight="1">
      <c r="A46" s="7" t="s">
        <v>73</v>
      </c>
      <c r="B46" s="5">
        <v>3420</v>
      </c>
      <c r="C46" s="213"/>
      <c r="D46" s="218"/>
      <c r="E46" s="181">
        <f t="shared" si="0"/>
        <v>0</v>
      </c>
      <c r="F46" s="181"/>
      <c r="G46" s="85"/>
    </row>
    <row r="47" spans="1:7" ht="20.100000000000001" customHeight="1">
      <c r="A47" s="7" t="s">
        <v>95</v>
      </c>
      <c r="B47" s="8">
        <v>3430</v>
      </c>
      <c r="C47" s="213"/>
      <c r="D47" s="218"/>
      <c r="E47" s="181">
        <f t="shared" si="0"/>
        <v>0</v>
      </c>
      <c r="F47" s="181"/>
      <c r="G47" s="85"/>
    </row>
    <row r="48" spans="1:7" ht="20.100000000000001" customHeight="1">
      <c r="A48" s="7" t="s">
        <v>71</v>
      </c>
      <c r="B48" s="8"/>
      <c r="C48" s="213"/>
      <c r="D48" s="218"/>
      <c r="E48" s="181">
        <f t="shared" si="0"/>
        <v>0</v>
      </c>
      <c r="F48" s="181"/>
      <c r="G48" s="85"/>
    </row>
    <row r="49" spans="1:7" ht="20.100000000000001" customHeight="1">
      <c r="A49" s="7" t="s">
        <v>68</v>
      </c>
      <c r="B49" s="5">
        <v>3440</v>
      </c>
      <c r="C49" s="213"/>
      <c r="D49" s="218"/>
      <c r="E49" s="181">
        <f t="shared" si="0"/>
        <v>0</v>
      </c>
      <c r="F49" s="181"/>
      <c r="G49" s="85"/>
    </row>
    <row r="50" spans="1:7" ht="20.100000000000001" customHeight="1">
      <c r="A50" s="7" t="s">
        <v>73</v>
      </c>
      <c r="B50" s="5">
        <v>3450</v>
      </c>
      <c r="C50" s="213"/>
      <c r="D50" s="218"/>
      <c r="E50" s="181">
        <f t="shared" si="0"/>
        <v>0</v>
      </c>
      <c r="F50" s="181"/>
      <c r="G50" s="85"/>
    </row>
    <row r="51" spans="1:7" ht="20.100000000000001" customHeight="1">
      <c r="A51" s="7" t="s">
        <v>95</v>
      </c>
      <c r="B51" s="5">
        <v>3460</v>
      </c>
      <c r="C51" s="213"/>
      <c r="D51" s="218"/>
      <c r="E51" s="181">
        <f t="shared" si="0"/>
        <v>0</v>
      </c>
      <c r="F51" s="181"/>
      <c r="G51" s="85"/>
    </row>
    <row r="52" spans="1:7" ht="20.100000000000001" customHeight="1">
      <c r="A52" s="7" t="s">
        <v>91</v>
      </c>
      <c r="B52" s="5">
        <v>3470</v>
      </c>
      <c r="C52" s="213"/>
      <c r="D52" s="218"/>
      <c r="E52" s="181">
        <f t="shared" si="0"/>
        <v>0</v>
      </c>
      <c r="F52" s="181"/>
      <c r="G52" s="85"/>
    </row>
    <row r="53" spans="1:7" ht="20.100000000000001" customHeight="1">
      <c r="A53" s="7" t="s">
        <v>92</v>
      </c>
      <c r="B53" s="5">
        <v>3480</v>
      </c>
      <c r="C53" s="213"/>
      <c r="D53" s="218"/>
      <c r="E53" s="181">
        <f t="shared" si="0"/>
        <v>0</v>
      </c>
      <c r="F53" s="181"/>
      <c r="G53" s="85"/>
    </row>
    <row r="54" spans="1:7" ht="19.5" customHeight="1">
      <c r="A54" s="149" t="s">
        <v>186</v>
      </c>
      <c r="B54" s="150"/>
      <c r="C54" s="222"/>
      <c r="D54" s="223"/>
      <c r="E54" s="208"/>
      <c r="F54" s="208"/>
      <c r="G54" s="146"/>
    </row>
    <row r="55" spans="1:7" ht="20.100000000000001" customHeight="1">
      <c r="A55" s="7" t="s">
        <v>196</v>
      </c>
      <c r="B55" s="8">
        <v>3490</v>
      </c>
      <c r="C55" s="213"/>
      <c r="D55" s="218"/>
      <c r="E55" s="181">
        <f t="shared" si="0"/>
        <v>0</v>
      </c>
      <c r="F55" s="181"/>
      <c r="G55" s="85"/>
    </row>
    <row r="56" spans="1:7" ht="20.100000000000001" customHeight="1">
      <c r="A56" s="7" t="s">
        <v>197</v>
      </c>
      <c r="B56" s="8">
        <v>3500</v>
      </c>
      <c r="C56" s="213"/>
      <c r="D56" s="218"/>
      <c r="E56" s="181">
        <f t="shared" si="0"/>
        <v>0</v>
      </c>
      <c r="F56" s="181"/>
      <c r="G56" s="85"/>
    </row>
    <row r="57" spans="1:7" ht="20.100000000000001" customHeight="1">
      <c r="A57" s="7" t="s">
        <v>72</v>
      </c>
      <c r="B57" s="8"/>
      <c r="C57" s="213"/>
      <c r="D57" s="218"/>
      <c r="E57" s="181">
        <f t="shared" si="0"/>
        <v>0</v>
      </c>
      <c r="F57" s="181"/>
      <c r="G57" s="85"/>
    </row>
    <row r="58" spans="1:7" ht="20.100000000000001" customHeight="1">
      <c r="A58" s="7" t="s">
        <v>68</v>
      </c>
      <c r="B58" s="5">
        <v>3510</v>
      </c>
      <c r="C58" s="213"/>
      <c r="D58" s="218"/>
      <c r="E58" s="181">
        <f t="shared" si="0"/>
        <v>0</v>
      </c>
      <c r="F58" s="181"/>
      <c r="G58" s="85"/>
    </row>
    <row r="59" spans="1:7" ht="20.100000000000001" customHeight="1">
      <c r="A59" s="7" t="s">
        <v>73</v>
      </c>
      <c r="B59" s="5">
        <v>3520</v>
      </c>
      <c r="C59" s="213"/>
      <c r="D59" s="218"/>
      <c r="E59" s="181">
        <f t="shared" si="0"/>
        <v>0</v>
      </c>
      <c r="F59" s="181"/>
      <c r="G59" s="85"/>
    </row>
    <row r="60" spans="1:7" ht="20.100000000000001" customHeight="1">
      <c r="A60" s="7" t="s">
        <v>95</v>
      </c>
      <c r="B60" s="5">
        <v>3530</v>
      </c>
      <c r="C60" s="213"/>
      <c r="D60" s="218"/>
      <c r="E60" s="181">
        <f t="shared" si="0"/>
        <v>0</v>
      </c>
      <c r="F60" s="181"/>
      <c r="G60" s="85"/>
    </row>
    <row r="61" spans="1:7" ht="20.100000000000001" customHeight="1">
      <c r="A61" s="7" t="s">
        <v>70</v>
      </c>
      <c r="B61" s="8"/>
      <c r="C61" s="213"/>
      <c r="D61" s="218"/>
      <c r="E61" s="181">
        <f t="shared" si="0"/>
        <v>0</v>
      </c>
      <c r="F61" s="181"/>
      <c r="G61" s="85"/>
    </row>
    <row r="62" spans="1:7" ht="20.100000000000001" customHeight="1">
      <c r="A62" s="7" t="s">
        <v>68</v>
      </c>
      <c r="B62" s="5">
        <v>3540</v>
      </c>
      <c r="C62" s="213"/>
      <c r="D62" s="218"/>
      <c r="E62" s="181">
        <f t="shared" si="0"/>
        <v>0</v>
      </c>
      <c r="F62" s="181"/>
      <c r="G62" s="85"/>
    </row>
    <row r="63" spans="1:7" ht="20.100000000000001" customHeight="1">
      <c r="A63" s="7" t="s">
        <v>73</v>
      </c>
      <c r="B63" s="5">
        <v>3550</v>
      </c>
      <c r="C63" s="213"/>
      <c r="D63" s="218"/>
      <c r="E63" s="181">
        <f t="shared" si="0"/>
        <v>0</v>
      </c>
      <c r="F63" s="181"/>
      <c r="G63" s="85"/>
    </row>
    <row r="64" spans="1:7" ht="20.100000000000001" customHeight="1">
      <c r="A64" s="7" t="s">
        <v>95</v>
      </c>
      <c r="B64" s="5">
        <v>3560</v>
      </c>
      <c r="C64" s="213"/>
      <c r="D64" s="218"/>
      <c r="E64" s="181">
        <f t="shared" si="0"/>
        <v>0</v>
      </c>
      <c r="F64" s="181"/>
      <c r="G64" s="85"/>
    </row>
    <row r="65" spans="1:7" ht="20.100000000000001" customHeight="1">
      <c r="A65" s="7" t="s">
        <v>87</v>
      </c>
      <c r="B65" s="5">
        <v>3570</v>
      </c>
      <c r="C65" s="213"/>
      <c r="D65" s="218"/>
      <c r="E65" s="181">
        <f t="shared" si="0"/>
        <v>0</v>
      </c>
      <c r="F65" s="181"/>
      <c r="G65" s="85"/>
    </row>
    <row r="66" spans="1:7" s="131" customFormat="1" ht="45" customHeight="1">
      <c r="A66" s="128" t="s">
        <v>119</v>
      </c>
      <c r="B66" s="145">
        <v>3580</v>
      </c>
      <c r="C66" s="224">
        <v>0</v>
      </c>
      <c r="D66" s="225">
        <v>0</v>
      </c>
      <c r="E66" s="240">
        <v>0</v>
      </c>
      <c r="F66" s="240"/>
      <c r="G66" s="126"/>
    </row>
    <row r="67" spans="1:7" s="15" customFormat="1" ht="20.100000000000001" customHeight="1">
      <c r="A67" s="7" t="s">
        <v>18</v>
      </c>
      <c r="B67" s="5"/>
      <c r="C67" s="213"/>
      <c r="D67" s="218"/>
      <c r="E67" s="12"/>
      <c r="F67" s="12"/>
      <c r="G67" s="85"/>
    </row>
    <row r="68" spans="1:7" s="131" customFormat="1" ht="20.100000000000001" customHeight="1">
      <c r="A68" s="124" t="s">
        <v>19</v>
      </c>
      <c r="B68" s="130">
        <v>3600</v>
      </c>
      <c r="C68" s="224">
        <v>0</v>
      </c>
      <c r="D68" s="225">
        <v>0</v>
      </c>
      <c r="E68" s="143">
        <v>0</v>
      </c>
      <c r="F68" s="143"/>
      <c r="G68" s="126"/>
    </row>
    <row r="69" spans="1:7" s="15" customFormat="1" ht="20.100000000000001" customHeight="1">
      <c r="A69" s="72" t="s">
        <v>125</v>
      </c>
      <c r="B69" s="5">
        <v>3610</v>
      </c>
      <c r="C69" s="212"/>
      <c r="D69" s="226"/>
      <c r="E69" s="181">
        <v>0</v>
      </c>
      <c r="F69" s="181"/>
      <c r="G69" s="86"/>
    </row>
    <row r="70" spans="1:7" s="131" customFormat="1" ht="23.25" customHeight="1">
      <c r="A70" s="124" t="s">
        <v>40</v>
      </c>
      <c r="B70" s="130">
        <v>3620</v>
      </c>
      <c r="C70" s="221">
        <v>0.1</v>
      </c>
      <c r="D70" s="221">
        <v>-2132.4000000000037</v>
      </c>
      <c r="E70" s="143">
        <v>-2132.5</v>
      </c>
      <c r="F70" s="143"/>
      <c r="G70" s="126"/>
    </row>
    <row r="71" spans="1:7" s="15" customFormat="1" ht="29.25" customHeight="1">
      <c r="A71" s="124" t="s">
        <v>20</v>
      </c>
      <c r="B71" s="145">
        <v>3630</v>
      </c>
      <c r="C71" s="224">
        <v>0.1</v>
      </c>
      <c r="D71" s="224">
        <v>-2132.4000000000037</v>
      </c>
      <c r="E71" s="240">
        <v>-2132.5</v>
      </c>
      <c r="F71" s="240"/>
      <c r="G71" s="126"/>
    </row>
    <row r="72" spans="1:7" s="15" customFormat="1" ht="24" customHeight="1">
      <c r="A72" s="53"/>
      <c r="B72" s="13"/>
      <c r="C72" s="279"/>
      <c r="D72" s="279"/>
      <c r="E72" s="51"/>
      <c r="F72" s="51"/>
      <c r="G72" s="267"/>
    </row>
    <row r="73" spans="1:7" s="15" customFormat="1" ht="24" customHeight="1">
      <c r="A73" s="53"/>
      <c r="B73" s="13"/>
      <c r="C73" s="279"/>
      <c r="D73" s="279"/>
      <c r="E73" s="51"/>
      <c r="F73" s="51"/>
      <c r="G73" s="267"/>
    </row>
    <row r="74" spans="1:7" s="15" customFormat="1" ht="24" customHeight="1">
      <c r="A74" s="53"/>
      <c r="B74" s="13"/>
      <c r="C74" s="279"/>
      <c r="D74" s="279"/>
      <c r="E74" s="51"/>
      <c r="F74" s="51"/>
      <c r="G74" s="267"/>
    </row>
    <row r="75" spans="1:7" s="15" customFormat="1" ht="24" customHeight="1">
      <c r="A75" s="53"/>
      <c r="B75" s="13"/>
      <c r="C75" s="279"/>
      <c r="D75" s="279"/>
      <c r="E75" s="51"/>
      <c r="F75" s="51"/>
      <c r="G75" s="267"/>
    </row>
    <row r="76" spans="1:7" s="15" customFormat="1" ht="20.100000000000001" customHeight="1">
      <c r="A76" s="1"/>
      <c r="B76" s="32"/>
      <c r="C76" s="17"/>
      <c r="D76" s="33"/>
      <c r="E76" s="33"/>
      <c r="F76" s="309"/>
      <c r="G76" s="33"/>
    </row>
    <row r="77" spans="1:7" s="15" customFormat="1" ht="20.100000000000001" customHeight="1">
      <c r="A77" s="1"/>
      <c r="B77" s="32"/>
      <c r="C77" s="17"/>
      <c r="D77" s="33"/>
      <c r="E77" s="33"/>
      <c r="F77" s="33"/>
      <c r="G77" s="33"/>
    </row>
    <row r="78" spans="1:7" s="2" customFormat="1" ht="20.100000000000001" customHeight="1">
      <c r="A78" s="332" t="s">
        <v>428</v>
      </c>
      <c r="B78" s="333"/>
      <c r="C78" s="334"/>
      <c r="D78" s="335"/>
      <c r="E78" s="369" t="s">
        <v>429</v>
      </c>
      <c r="F78" s="369"/>
      <c r="G78" s="369"/>
    </row>
    <row r="79" spans="1:7" ht="20.100000000000001" customHeight="1">
      <c r="A79" s="310" t="s">
        <v>430</v>
      </c>
      <c r="B79" s="2"/>
      <c r="C79" s="310" t="s">
        <v>59</v>
      </c>
      <c r="D79" s="3"/>
      <c r="E79" s="387" t="s">
        <v>267</v>
      </c>
      <c r="F79" s="387"/>
      <c r="G79" s="387"/>
    </row>
  </sheetData>
  <mergeCells count="9">
    <mergeCell ref="E79:G79"/>
    <mergeCell ref="A7:G7"/>
    <mergeCell ref="A20:G20"/>
    <mergeCell ref="A41:G41"/>
    <mergeCell ref="E78:G78"/>
    <mergeCell ref="A2:G2"/>
    <mergeCell ref="A4:A5"/>
    <mergeCell ref="B4:B5"/>
    <mergeCell ref="C4:G4"/>
  </mergeCells>
  <phoneticPr fontId="3" type="noConversion"/>
  <pageMargins left="0.74803149606299213" right="0.33" top="0.46" bottom="0.56000000000000005" header="0.39" footer="0.51181102362204722"/>
  <pageSetup paperSize="9" scale="61" orientation="portrait" verticalDpi="300" r:id="rId1"/>
  <headerFooter alignWithMargins="0"/>
  <rowBreaks count="1" manualBreakCount="1">
    <brk id="5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H27"/>
  <sheetViews>
    <sheetView view="pageBreakPreview" zoomScale="75" zoomScaleNormal="75" zoomScaleSheetLayoutView="50" workbookViewId="0">
      <selection activeCell="F20" sqref="F20"/>
    </sheetView>
  </sheetViews>
  <sheetFormatPr defaultRowHeight="12.75"/>
  <cols>
    <col min="1" max="1" width="73.140625" style="30" customWidth="1"/>
    <col min="2" max="2" width="13" style="30" customWidth="1"/>
    <col min="3" max="3" width="17" style="30" customWidth="1"/>
    <col min="4" max="4" width="18" style="30" customWidth="1"/>
    <col min="5" max="5" width="19" style="30" customWidth="1"/>
    <col min="6" max="6" width="38.7109375" style="30" customWidth="1"/>
    <col min="7" max="7" width="9.5703125" style="30" customWidth="1"/>
    <col min="8" max="16384" width="9.140625" style="30"/>
  </cols>
  <sheetData>
    <row r="1" spans="1:6" ht="16.5" customHeight="1"/>
    <row r="2" spans="1:6" ht="18" customHeight="1"/>
    <row r="3" spans="1:6" ht="21.75" customHeight="1"/>
    <row r="4" spans="1:6" ht="25.5" customHeight="1">
      <c r="A4" s="455" t="s">
        <v>280</v>
      </c>
      <c r="B4" s="455"/>
      <c r="C4" s="455"/>
      <c r="D4" s="455"/>
      <c r="E4" s="455"/>
      <c r="F4" s="455"/>
    </row>
    <row r="5" spans="1:6" ht="16.5" customHeight="1"/>
    <row r="6" spans="1:6" ht="45" customHeight="1">
      <c r="A6" s="456" t="s">
        <v>181</v>
      </c>
      <c r="B6" s="456" t="s">
        <v>0</v>
      </c>
      <c r="C6" s="456" t="s">
        <v>76</v>
      </c>
      <c r="D6" s="456" t="s">
        <v>281</v>
      </c>
      <c r="E6" s="456" t="s">
        <v>77</v>
      </c>
      <c r="F6" s="456" t="s">
        <v>78</v>
      </c>
    </row>
    <row r="7" spans="1:6" ht="52.5" customHeight="1">
      <c r="A7" s="457"/>
      <c r="B7" s="457"/>
      <c r="C7" s="457"/>
      <c r="D7" s="457"/>
      <c r="E7" s="457"/>
      <c r="F7" s="457"/>
    </row>
    <row r="8" spans="1:6" s="58" customFormat="1" ht="18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</row>
    <row r="9" spans="1:6" s="58" customFormat="1" ht="36.75" customHeight="1">
      <c r="A9" s="458" t="s">
        <v>141</v>
      </c>
      <c r="B9" s="409"/>
      <c r="C9" s="409"/>
      <c r="D9" s="409"/>
      <c r="E9" s="409"/>
      <c r="F9" s="410"/>
    </row>
    <row r="10" spans="1:6" ht="63.95" customHeight="1">
      <c r="A10" s="7" t="s">
        <v>245</v>
      </c>
      <c r="B10" s="6">
        <v>5000</v>
      </c>
      <c r="C10" s="81" t="s">
        <v>214</v>
      </c>
      <c r="D10" s="94"/>
      <c r="E10" s="94"/>
      <c r="F10" s="93"/>
    </row>
    <row r="11" spans="1:6" ht="61.5" customHeight="1">
      <c r="A11" s="95" t="s">
        <v>244</v>
      </c>
      <c r="B11" s="6">
        <v>5020</v>
      </c>
      <c r="C11" s="81" t="s">
        <v>214</v>
      </c>
      <c r="D11" s="94"/>
      <c r="E11" s="94"/>
      <c r="F11" s="93" t="s">
        <v>215</v>
      </c>
    </row>
    <row r="12" spans="1:6" ht="59.25" customHeight="1">
      <c r="A12" s="95" t="s">
        <v>246</v>
      </c>
      <c r="B12" s="6">
        <v>5030</v>
      </c>
      <c r="C12" s="81" t="s">
        <v>214</v>
      </c>
      <c r="D12" s="94"/>
      <c r="E12" s="94"/>
      <c r="F12" s="93"/>
    </row>
    <row r="13" spans="1:6" ht="69" customHeight="1">
      <c r="A13" s="95" t="s">
        <v>247</v>
      </c>
      <c r="B13" s="6">
        <v>5040</v>
      </c>
      <c r="C13" s="81" t="s">
        <v>79</v>
      </c>
      <c r="D13" s="94"/>
      <c r="E13" s="94"/>
      <c r="F13" s="93" t="s">
        <v>216</v>
      </c>
    </row>
    <row r="14" spans="1:6" ht="36" customHeight="1">
      <c r="A14" s="458" t="s">
        <v>143</v>
      </c>
      <c r="B14" s="459"/>
      <c r="C14" s="459"/>
      <c r="D14" s="459"/>
      <c r="E14" s="459"/>
      <c r="F14" s="460"/>
    </row>
    <row r="15" spans="1:6" s="58" customFormat="1" ht="81.75" customHeight="1">
      <c r="A15" s="80" t="s">
        <v>248</v>
      </c>
      <c r="B15" s="6">
        <v>5110</v>
      </c>
      <c r="C15" s="81" t="s">
        <v>128</v>
      </c>
      <c r="D15" s="94"/>
      <c r="E15" s="94"/>
      <c r="F15" s="93" t="s">
        <v>217</v>
      </c>
    </row>
    <row r="16" spans="1:6" s="58" customFormat="1" ht="87.75" customHeight="1">
      <c r="A16" s="80" t="s">
        <v>249</v>
      </c>
      <c r="B16" s="6">
        <v>5120</v>
      </c>
      <c r="C16" s="81" t="s">
        <v>260</v>
      </c>
      <c r="D16" s="94"/>
      <c r="E16" s="94"/>
      <c r="F16" s="93" t="s">
        <v>261</v>
      </c>
    </row>
    <row r="17" spans="1:8" ht="42.75" customHeight="1">
      <c r="A17" s="458" t="s">
        <v>142</v>
      </c>
      <c r="B17" s="459"/>
      <c r="C17" s="459"/>
      <c r="D17" s="459"/>
      <c r="E17" s="459"/>
      <c r="F17" s="460"/>
    </row>
    <row r="18" spans="1:8" ht="76.5" customHeight="1">
      <c r="A18" s="80" t="s">
        <v>282</v>
      </c>
      <c r="B18" s="6">
        <v>5200</v>
      </c>
      <c r="C18" s="81"/>
      <c r="D18" s="94"/>
      <c r="E18" s="94"/>
      <c r="F18" s="93"/>
    </row>
    <row r="19" spans="1:8" ht="98.25" customHeight="1">
      <c r="A19" s="80" t="s">
        <v>250</v>
      </c>
      <c r="B19" s="6">
        <v>5210</v>
      </c>
      <c r="C19" s="81"/>
      <c r="D19" s="94"/>
      <c r="E19" s="94"/>
      <c r="F19" s="93"/>
    </row>
    <row r="20" spans="1:8" ht="91.5" customHeight="1">
      <c r="A20" s="80" t="s">
        <v>251</v>
      </c>
      <c r="B20" s="6">
        <v>5220</v>
      </c>
      <c r="C20" s="81" t="s">
        <v>214</v>
      </c>
      <c r="D20" s="94"/>
      <c r="E20" s="94"/>
      <c r="F20" s="93" t="s">
        <v>218</v>
      </c>
    </row>
    <row r="21" spans="1:8" ht="43.5" customHeight="1">
      <c r="A21" s="461" t="s">
        <v>187</v>
      </c>
      <c r="B21" s="409"/>
      <c r="C21" s="409"/>
      <c r="D21" s="409"/>
      <c r="E21" s="409"/>
      <c r="F21" s="410"/>
    </row>
    <row r="22" spans="1:8" ht="99" customHeight="1">
      <c r="A22" s="95" t="s">
        <v>220</v>
      </c>
      <c r="B22" s="6">
        <v>5300</v>
      </c>
      <c r="C22" s="81"/>
      <c r="D22" s="94"/>
      <c r="E22" s="94"/>
      <c r="F22" s="93"/>
    </row>
    <row r="23" spans="1:8" ht="20.100000000000001" customHeight="1"/>
    <row r="24" spans="1:8" ht="20.100000000000001" customHeight="1"/>
    <row r="25" spans="1:8" ht="20.100000000000001" customHeight="1"/>
    <row r="26" spans="1:8" s="2" customFormat="1" ht="33.75" customHeight="1">
      <c r="A26" s="53" t="s">
        <v>262</v>
      </c>
      <c r="B26" s="53"/>
      <c r="C26" s="462" t="s">
        <v>266</v>
      </c>
      <c r="D26" s="462"/>
      <c r="E26" s="135"/>
      <c r="F26" s="2" t="s">
        <v>263</v>
      </c>
    </row>
    <row r="27" spans="1:8" s="1" customFormat="1" ht="20.100000000000001" customHeight="1">
      <c r="A27" s="68" t="s">
        <v>265</v>
      </c>
      <c r="B27" s="39"/>
      <c r="C27" s="382" t="s">
        <v>59</v>
      </c>
      <c r="D27" s="382"/>
      <c r="E27" s="23"/>
      <c r="F27" s="3" t="s">
        <v>264</v>
      </c>
      <c r="G27" s="56"/>
      <c r="H27" s="56"/>
    </row>
  </sheetData>
  <mergeCells count="13">
    <mergeCell ref="A9:F9"/>
    <mergeCell ref="A14:F14"/>
    <mergeCell ref="A17:F17"/>
    <mergeCell ref="A21:F21"/>
    <mergeCell ref="C27:D27"/>
    <mergeCell ref="C26:D26"/>
    <mergeCell ref="A4:F4"/>
    <mergeCell ref="F6:F7"/>
    <mergeCell ref="A6:A7"/>
    <mergeCell ref="B6:B7"/>
    <mergeCell ref="C6:C7"/>
    <mergeCell ref="D6:D7"/>
    <mergeCell ref="E6:E7"/>
  </mergeCells>
  <phoneticPr fontId="3" type="noConversion"/>
  <pageMargins left="0.78740157480314965" right="0.39370078740157483" top="0.78740157480314965" bottom="0.78740157480314965" header="0.27559055118110237" footer="0.31496062992125984"/>
  <pageSetup paperSize="9" scale="51" orientation="portrait" r:id="rId1"/>
  <headerFooter alignWithMargins="0">
    <oddHeader>&amp;C&amp;"Times New Roman,обычный"&amp;14
&amp;18 11&amp;R
&amp;"Times New Roman,обычный"&amp;14Продовження  додатка 1
Таблиця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1.Звіт по фінплану - зведені</vt:lpstr>
      <vt:lpstr>1.Фінансовий результат</vt:lpstr>
      <vt:lpstr>2. Розрахунки з бюджетом</vt:lpstr>
      <vt:lpstr>4. Кап. інвестиції</vt:lpstr>
      <vt:lpstr>5. Інша інформація</vt:lpstr>
      <vt:lpstr>5.2. Інша інформація</vt:lpstr>
      <vt:lpstr>5.3. Інша інформація</vt:lpstr>
      <vt:lpstr>рух грошових коштів</vt:lpstr>
      <vt:lpstr> 6. Коефіцієнти</vt:lpstr>
      <vt:lpstr>' 6. Коефіцієнти'!Заголовки_для_печати</vt:lpstr>
      <vt:lpstr>'1.Звіт по фінплану - зведені'!Заголовки_для_печати</vt:lpstr>
      <vt:lpstr>'1.Фінансовий результат'!Заголовки_для_печати</vt:lpstr>
      <vt:lpstr>'2. Розрахунки з бюджетом'!Заголовки_для_печати</vt:lpstr>
      <vt:lpstr>' 6. Коефіцієнти'!Область_печати</vt:lpstr>
      <vt:lpstr>'1.Звіт по фінплану - зведені'!Область_печати</vt:lpstr>
      <vt:lpstr>'1.Фінансовий результат'!Область_печати</vt:lpstr>
      <vt:lpstr>'2. Розрахунки з бюджетом'!Область_печати</vt:lpstr>
      <vt:lpstr>'4. Кап. інвестиції'!Область_печати</vt:lpstr>
      <vt:lpstr>'5. Інша інформація'!Область_печати</vt:lpstr>
      <vt:lpstr>'5.2. Інша інформація'!Область_печати</vt:lpstr>
      <vt:lpstr>'5.3. Інша інформація'!Область_печати</vt:lpstr>
      <vt:lpstr>'рух грошових коштів'!Область_печати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cp:lastPrinted>2020-04-16T08:05:09Z</cp:lastPrinted>
  <dcterms:created xsi:type="dcterms:W3CDTF">2003-03-13T16:00:22Z</dcterms:created>
  <dcterms:modified xsi:type="dcterms:W3CDTF">2020-11-06T13:02:49Z</dcterms:modified>
</cp:coreProperties>
</file>